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СДО\Тендер\Бугры 912\ТС\"/>
    </mc:Choice>
  </mc:AlternateContent>
  <xr:revisionPtr revIDLastSave="0" documentId="13_ncr:1_{BBD8C1D6-A89B-4D93-88DB-4E638E5DB8CB}" xr6:coauthVersionLast="45" xr6:coauthVersionMax="45" xr10:uidLastSave="{00000000-0000-0000-0000-000000000000}"/>
  <bookViews>
    <workbookView xWindow="-120" yWindow="-120" windowWidth="29040" windowHeight="15990" activeTab="12" xr2:uid="{D3A37EDA-CF12-4144-94FD-29420EAC033E}"/>
  </bookViews>
  <sheets>
    <sheet name="ФКП_ТС 17" sheetId="44" r:id="rId1"/>
    <sheet name="ВОР_ТС 17" sheetId="32" state="hidden" r:id="rId2"/>
    <sheet name="ЛЗК ТС 17" sheetId="37" state="hidden" r:id="rId3"/>
    <sheet name="ФКП_ТС 18" sheetId="45" r:id="rId4"/>
    <sheet name="ВОР_ТС 18" sheetId="16" state="hidden" r:id="rId5"/>
    <sheet name="ЛЗК ТС 18" sheetId="39" state="hidden" r:id="rId6"/>
    <sheet name="ФКП_ТС 19" sheetId="46" r:id="rId7"/>
    <sheet name="ВОР_ТС 19" sheetId="33" state="hidden" r:id="rId8"/>
    <sheet name="ЛЗК ТС 19" sheetId="41" state="hidden" r:id="rId9"/>
    <sheet name="ФКП_ТС 20" sheetId="47" r:id="rId10"/>
    <sheet name="ВОР_ТС 20" sheetId="34" state="hidden" r:id="rId11"/>
    <sheet name="ЛЗК ТС 20" sheetId="43" state="hidden" r:id="rId12"/>
    <sheet name="ФКП_ТС 21" sheetId="48" r:id="rId13"/>
    <sheet name="ВОР_ТС 21" sheetId="29" state="hidden" r:id="rId14"/>
    <sheet name="ЛЗК ТС 21" sheetId="35" state="hidden" r:id="rId15"/>
  </sheets>
  <definedNames>
    <definedName name="_xlnm._FilterDatabase" localSheetId="1" hidden="1">'ВОР_ТС 17'!$A$14:$E$14</definedName>
    <definedName name="_xlnm._FilterDatabase" localSheetId="4" hidden="1">'ВОР_ТС 18'!$A$14:$E$14</definedName>
    <definedName name="_xlnm._FilterDatabase" localSheetId="7" hidden="1">'ВОР_ТС 19'!$A$14:$E$14</definedName>
    <definedName name="_xlnm._FilterDatabase" localSheetId="10" hidden="1">'ВОР_ТС 20'!$A$14:$E$14</definedName>
    <definedName name="_xlnm._FilterDatabase" localSheetId="13" hidden="1">'ВОР_ТС 21'!$A$14:$E$14</definedName>
    <definedName name="_xlnm._FilterDatabase" localSheetId="0" hidden="1">'ФКП_ТС 17'!$A$9:$E$9</definedName>
    <definedName name="_xlnm._FilterDatabase" localSheetId="3" hidden="1">'ФКП_ТС 18'!$A$9:$E$9</definedName>
    <definedName name="_xlnm._FilterDatabase" localSheetId="6" hidden="1">'ФКП_ТС 19'!$A$9:$E$9</definedName>
    <definedName name="_xlnm._FilterDatabase" localSheetId="9" hidden="1">'ФКП_ТС 20'!$A$9:$E$9</definedName>
    <definedName name="_xlnm._FilterDatabase" localSheetId="12" hidden="1">'ФКП_ТС 21'!$A$9:$E$9</definedName>
    <definedName name="_xlnm.Print_Titles" localSheetId="2">'ЛЗК ТС 17'!$15:$18</definedName>
    <definedName name="_xlnm.Print_Titles" localSheetId="5">'ЛЗК ТС 18'!$15:$18</definedName>
    <definedName name="_xlnm.Print_Titles" localSheetId="8">'ЛЗК ТС 19'!$15:$18</definedName>
    <definedName name="_xlnm.Print_Titles" localSheetId="11">'ЛЗК ТС 20'!$15:$18</definedName>
    <definedName name="_xlnm.Print_Titles" localSheetId="14">'ЛЗК ТС 21'!$15:$18</definedName>
    <definedName name="_xlnm.Print_Area" localSheetId="2">'ЛЗК ТС 17'!$A$1:$T$73</definedName>
    <definedName name="_xlnm.Print_Area" localSheetId="5">'ЛЗК ТС 18'!$A$1:$T$154</definedName>
    <definedName name="_xlnm.Print_Area" localSheetId="8">'ЛЗК ТС 19'!$A$1:$T$101</definedName>
    <definedName name="_xlnm.Print_Area" localSheetId="11">'ЛЗК ТС 20'!$A$1:$T$192</definedName>
    <definedName name="_xlnm.Print_Area" localSheetId="14">'ЛЗК ТС 21'!$A$1:$T$154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56" i="48" l="1"/>
  <c r="I155" i="48"/>
  <c r="I156" i="48" s="1"/>
  <c r="I269" i="47"/>
  <c r="H172" i="47"/>
  <c r="I171" i="47"/>
  <c r="I172" i="47" s="1"/>
  <c r="I139" i="46"/>
  <c r="H81" i="46"/>
  <c r="I80" i="46"/>
  <c r="I81" i="46" s="1"/>
  <c r="I218" i="45"/>
  <c r="I219" i="45"/>
  <c r="I137" i="45"/>
  <c r="I138" i="45" s="1"/>
  <c r="H137" i="45"/>
  <c r="I136" i="45"/>
  <c r="I141" i="45"/>
  <c r="H142" i="45"/>
  <c r="I157" i="48" l="1"/>
  <c r="I173" i="47"/>
  <c r="I82" i="46"/>
  <c r="E210" i="45"/>
  <c r="E194" i="16"/>
  <c r="E193" i="16"/>
  <c r="E131" i="46"/>
  <c r="E119" i="33"/>
  <c r="E118" i="33"/>
  <c r="E262" i="47"/>
  <c r="E261" i="47"/>
  <c r="E246" i="34"/>
  <c r="E245" i="34"/>
  <c r="E244" i="34"/>
  <c r="E219" i="48"/>
  <c r="E201" i="29"/>
  <c r="E200" i="29"/>
  <c r="H172" i="45"/>
  <c r="I171" i="45"/>
  <c r="H61" i="46"/>
  <c r="H223" i="48" l="1"/>
  <c r="H152" i="48"/>
  <c r="H215" i="48"/>
  <c r="H213" i="48"/>
  <c r="H212" i="48"/>
  <c r="H211" i="48"/>
  <c r="H209" i="48"/>
  <c r="H208" i="48"/>
  <c r="H206" i="48"/>
  <c r="H204" i="48"/>
  <c r="H203" i="48"/>
  <c r="H202" i="48"/>
  <c r="H200" i="48"/>
  <c r="H198" i="48"/>
  <c r="H193" i="48"/>
  <c r="H192" i="48"/>
  <c r="H190" i="48"/>
  <c r="H188" i="48"/>
  <c r="H187" i="48"/>
  <c r="H185" i="48"/>
  <c r="H184" i="48"/>
  <c r="H183" i="48"/>
  <c r="H180" i="48"/>
  <c r="H179" i="48"/>
  <c r="H178" i="48"/>
  <c r="H176" i="48"/>
  <c r="H174" i="48"/>
  <c r="H173" i="48"/>
  <c r="H172" i="48"/>
  <c r="H171" i="48"/>
  <c r="H170" i="48"/>
  <c r="H168" i="48"/>
  <c r="H167" i="48"/>
  <c r="H165" i="48"/>
  <c r="H164" i="48"/>
  <c r="H163" i="48"/>
  <c r="H161" i="48"/>
  <c r="H147" i="48"/>
  <c r="H146" i="48"/>
  <c r="H144" i="48"/>
  <c r="H142" i="48"/>
  <c r="H141" i="48"/>
  <c r="H140" i="48"/>
  <c r="H139" i="48"/>
  <c r="H138" i="48"/>
  <c r="H135" i="48"/>
  <c r="H132" i="48"/>
  <c r="H131" i="48"/>
  <c r="H129" i="48"/>
  <c r="H128" i="48"/>
  <c r="H126" i="48"/>
  <c r="H125" i="48"/>
  <c r="H124" i="48"/>
  <c r="H123" i="48"/>
  <c r="H122" i="48"/>
  <c r="H121" i="48"/>
  <c r="H119" i="48"/>
  <c r="H118" i="48"/>
  <c r="H117" i="48"/>
  <c r="H116" i="48"/>
  <c r="H110" i="48"/>
  <c r="H107" i="48"/>
  <c r="H106" i="48"/>
  <c r="H105" i="48"/>
  <c r="H104" i="48"/>
  <c r="H103" i="48"/>
  <c r="H99" i="48"/>
  <c r="H96" i="48"/>
  <c r="H94" i="48"/>
  <c r="H89" i="48"/>
  <c r="H88" i="48"/>
  <c r="H87" i="48"/>
  <c r="H86" i="48"/>
  <c r="H85" i="48"/>
  <c r="H84" i="48"/>
  <c r="H83" i="48"/>
  <c r="H82" i="48"/>
  <c r="H81" i="48"/>
  <c r="H79" i="48"/>
  <c r="H78" i="48"/>
  <c r="H77" i="48"/>
  <c r="H76" i="48"/>
  <c r="H75" i="48"/>
  <c r="H74" i="48"/>
  <c r="H73" i="48"/>
  <c r="H72" i="48"/>
  <c r="H67" i="48"/>
  <c r="H66" i="48"/>
  <c r="H65" i="48"/>
  <c r="H63" i="48"/>
  <c r="H62" i="48"/>
  <c r="H61" i="48"/>
  <c r="H60" i="48"/>
  <c r="H54" i="48"/>
  <c r="H48" i="48"/>
  <c r="H47" i="48"/>
  <c r="H44" i="48"/>
  <c r="H37" i="48"/>
  <c r="H36" i="48"/>
  <c r="I214" i="48"/>
  <c r="I210" i="48"/>
  <c r="I207" i="48"/>
  <c r="I205" i="48"/>
  <c r="I201" i="48"/>
  <c r="I199" i="48"/>
  <c r="I197" i="48"/>
  <c r="I191" i="48"/>
  <c r="I189" i="48"/>
  <c r="I186" i="48"/>
  <c r="I182" i="48"/>
  <c r="I175" i="48"/>
  <c r="I169" i="48"/>
  <c r="I166" i="48"/>
  <c r="I162" i="48"/>
  <c r="I160" i="48"/>
  <c r="I151" i="48"/>
  <c r="I152" i="48" s="1"/>
  <c r="I145" i="48"/>
  <c r="I143" i="48"/>
  <c r="I137" i="48"/>
  <c r="I136" i="48"/>
  <c r="I134" i="48"/>
  <c r="I133" i="48"/>
  <c r="I130" i="48"/>
  <c r="I127" i="48"/>
  <c r="I120" i="48"/>
  <c r="I115" i="48"/>
  <c r="I111" i="48"/>
  <c r="I109" i="48"/>
  <c r="I108" i="48"/>
  <c r="I102" i="48"/>
  <c r="I100" i="48"/>
  <c r="I98" i="48"/>
  <c r="I95" i="48"/>
  <c r="I93" i="48"/>
  <c r="I80" i="48"/>
  <c r="I71" i="48"/>
  <c r="I64" i="48"/>
  <c r="I59" i="48"/>
  <c r="I55" i="48"/>
  <c r="I53" i="48"/>
  <c r="I52" i="48"/>
  <c r="I46" i="48"/>
  <c r="I45" i="48"/>
  <c r="I43" i="48"/>
  <c r="I42" i="48"/>
  <c r="I38" i="48"/>
  <c r="I35" i="48"/>
  <c r="I33" i="48"/>
  <c r="I31" i="48"/>
  <c r="I29" i="48"/>
  <c r="I28" i="48"/>
  <c r="I27" i="48"/>
  <c r="I23" i="48"/>
  <c r="I21" i="48"/>
  <c r="I19" i="48"/>
  <c r="I17" i="48"/>
  <c r="I16" i="48"/>
  <c r="I14" i="48"/>
  <c r="I13" i="48"/>
  <c r="I12" i="48"/>
  <c r="E220" i="48"/>
  <c r="E222" i="48" s="1"/>
  <c r="I222" i="48" s="1"/>
  <c r="E221" i="48"/>
  <c r="I221" i="48" s="1"/>
  <c r="E177" i="48"/>
  <c r="E181" i="48" s="1"/>
  <c r="I181" i="48" s="1"/>
  <c r="E101" i="48"/>
  <c r="H101" i="48" s="1"/>
  <c r="E34" i="48"/>
  <c r="H34" i="48" s="1"/>
  <c r="E32" i="48"/>
  <c r="H32" i="48" s="1"/>
  <c r="E30" i="48"/>
  <c r="I30" i="48" s="1"/>
  <c r="E22" i="48"/>
  <c r="H22" i="48" s="1"/>
  <c r="E20" i="48"/>
  <c r="H20" i="48" s="1"/>
  <c r="E18" i="48"/>
  <c r="H18" i="48" s="1"/>
  <c r="E15" i="48"/>
  <c r="I15" i="48" s="1"/>
  <c r="H267" i="47"/>
  <c r="H168" i="47"/>
  <c r="H257" i="47"/>
  <c r="H255" i="47"/>
  <c r="H254" i="47"/>
  <c r="H253" i="47"/>
  <c r="H251" i="47"/>
  <c r="H250" i="47"/>
  <c r="H248" i="47"/>
  <c r="H246" i="47"/>
  <c r="H245" i="47"/>
  <c r="H244" i="47"/>
  <c r="H242" i="47"/>
  <c r="H240" i="47"/>
  <c r="H235" i="47"/>
  <c r="H234" i="47"/>
  <c r="H232" i="47"/>
  <c r="H231" i="47"/>
  <c r="H230" i="47"/>
  <c r="H228" i="47"/>
  <c r="H227" i="47"/>
  <c r="H225" i="47"/>
  <c r="H224" i="47"/>
  <c r="H223" i="47"/>
  <c r="H222" i="47"/>
  <c r="H221" i="47"/>
  <c r="H218" i="47"/>
  <c r="H217" i="47"/>
  <c r="H216" i="47"/>
  <c r="H214" i="47"/>
  <c r="H213" i="47"/>
  <c r="H212" i="47"/>
  <c r="H210" i="47"/>
  <c r="H209" i="47"/>
  <c r="H207" i="47"/>
  <c r="H206" i="47"/>
  <c r="H205" i="47"/>
  <c r="H203" i="47"/>
  <c r="H202" i="47"/>
  <c r="H201" i="47"/>
  <c r="H200" i="47"/>
  <c r="H199" i="47"/>
  <c r="H198" i="47"/>
  <c r="H197" i="47"/>
  <c r="H196" i="47"/>
  <c r="H195" i="47"/>
  <c r="H193" i="47"/>
  <c r="H192" i="47"/>
  <c r="H191" i="47"/>
  <c r="H190" i="47"/>
  <c r="H189" i="47"/>
  <c r="H187" i="47"/>
  <c r="H186" i="47"/>
  <c r="H184" i="47"/>
  <c r="H183" i="47"/>
  <c r="H181" i="47"/>
  <c r="H180" i="47"/>
  <c r="H179" i="47"/>
  <c r="H177" i="47"/>
  <c r="H163" i="47"/>
  <c r="H162" i="47"/>
  <c r="H160" i="47"/>
  <c r="H158" i="47"/>
  <c r="H157" i="47"/>
  <c r="H156" i="47"/>
  <c r="H155" i="47"/>
  <c r="H154" i="47"/>
  <c r="H151" i="47"/>
  <c r="H148" i="47"/>
  <c r="H147" i="47"/>
  <c r="H145" i="47"/>
  <c r="H144" i="47"/>
  <c r="H142" i="47"/>
  <c r="H141" i="47"/>
  <c r="H140" i="47"/>
  <c r="H139" i="47"/>
  <c r="H138" i="47"/>
  <c r="H137" i="47"/>
  <c r="H135" i="47"/>
  <c r="H134" i="47"/>
  <c r="H133" i="47"/>
  <c r="H132" i="47"/>
  <c r="H126" i="47"/>
  <c r="H123" i="47"/>
  <c r="H122" i="47"/>
  <c r="H121" i="47"/>
  <c r="H120" i="47"/>
  <c r="H119" i="47"/>
  <c r="H118" i="47"/>
  <c r="H114" i="47"/>
  <c r="H112" i="47"/>
  <c r="H111" i="47"/>
  <c r="H109" i="47"/>
  <c r="H104" i="47"/>
  <c r="H103" i="47"/>
  <c r="H102" i="47"/>
  <c r="H101" i="47"/>
  <c r="H100" i="47"/>
  <c r="H99" i="47"/>
  <c r="H98" i="47"/>
  <c r="H97" i="47"/>
  <c r="H96" i="47"/>
  <c r="H94" i="47"/>
  <c r="H93" i="47"/>
  <c r="H91" i="47"/>
  <c r="H90" i="47"/>
  <c r="H89" i="47"/>
  <c r="H88" i="47"/>
  <c r="H87" i="47"/>
  <c r="H85" i="47"/>
  <c r="H84" i="47"/>
  <c r="H83" i="47"/>
  <c r="H81" i="47"/>
  <c r="H79" i="47"/>
  <c r="H78" i="47"/>
  <c r="H77" i="47"/>
  <c r="H76" i="47"/>
  <c r="H75" i="47"/>
  <c r="H74" i="47"/>
  <c r="H73" i="47"/>
  <c r="H72" i="47"/>
  <c r="H71" i="47"/>
  <c r="H69" i="47"/>
  <c r="H68" i="47"/>
  <c r="H67" i="47"/>
  <c r="H66" i="47"/>
  <c r="H65" i="47"/>
  <c r="H64" i="47"/>
  <c r="H63" i="47"/>
  <c r="H58" i="47"/>
  <c r="H57" i="47"/>
  <c r="H56" i="47"/>
  <c r="H54" i="47"/>
  <c r="H53" i="47"/>
  <c r="H52" i="47"/>
  <c r="H51" i="47"/>
  <c r="H45" i="47"/>
  <c r="H44" i="47"/>
  <c r="H37" i="47"/>
  <c r="H36" i="47"/>
  <c r="I256" i="47"/>
  <c r="I252" i="47"/>
  <c r="I249" i="47"/>
  <c r="I247" i="47"/>
  <c r="I243" i="47"/>
  <c r="I241" i="47"/>
  <c r="I239" i="47"/>
  <c r="I233" i="47"/>
  <c r="I229" i="47"/>
  <c r="I226" i="47"/>
  <c r="I220" i="47"/>
  <c r="I219" i="47"/>
  <c r="I215" i="47"/>
  <c r="I211" i="47"/>
  <c r="I208" i="47"/>
  <c r="I204" i="47"/>
  <c r="I194" i="47"/>
  <c r="I188" i="47"/>
  <c r="I185" i="47"/>
  <c r="I182" i="47"/>
  <c r="I178" i="47"/>
  <c r="I176" i="47"/>
  <c r="I167" i="47"/>
  <c r="I168" i="47" s="1"/>
  <c r="I161" i="47"/>
  <c r="I159" i="47"/>
  <c r="I153" i="47"/>
  <c r="I152" i="47"/>
  <c r="I150" i="47"/>
  <c r="I149" i="47"/>
  <c r="I146" i="47"/>
  <c r="I143" i="47"/>
  <c r="I136" i="47"/>
  <c r="I131" i="47"/>
  <c r="I127" i="47"/>
  <c r="I125" i="47"/>
  <c r="I124" i="47"/>
  <c r="I117" i="47"/>
  <c r="I115" i="47"/>
  <c r="I113" i="47"/>
  <c r="I110" i="47"/>
  <c r="I108" i="47"/>
  <c r="I95" i="47"/>
  <c r="I92" i="47"/>
  <c r="I86" i="47"/>
  <c r="I82" i="47"/>
  <c r="I80" i="47"/>
  <c r="I70" i="47"/>
  <c r="I62" i="47"/>
  <c r="I55" i="47"/>
  <c r="I50" i="47"/>
  <c r="I46" i="47"/>
  <c r="I43" i="47"/>
  <c r="I42" i="47"/>
  <c r="I38" i="47"/>
  <c r="I35" i="47"/>
  <c r="I33" i="47"/>
  <c r="I31" i="47"/>
  <c r="I29" i="47"/>
  <c r="I28" i="47"/>
  <c r="I27" i="47"/>
  <c r="I23" i="47"/>
  <c r="I21" i="47"/>
  <c r="I19" i="47"/>
  <c r="I17" i="47"/>
  <c r="I16" i="47"/>
  <c r="I14" i="47"/>
  <c r="I13" i="47"/>
  <c r="I12" i="47"/>
  <c r="E263" i="47"/>
  <c r="E266" i="47" s="1"/>
  <c r="I266" i="47" s="1"/>
  <c r="E265" i="47"/>
  <c r="I265" i="47" s="1"/>
  <c r="E264" i="47"/>
  <c r="I264" i="47" s="1"/>
  <c r="E116" i="47"/>
  <c r="H116" i="47" s="1"/>
  <c r="E34" i="47"/>
  <c r="H34" i="47" s="1"/>
  <c r="E32" i="47"/>
  <c r="H32" i="47" s="1"/>
  <c r="E30" i="47"/>
  <c r="I30" i="47" s="1"/>
  <c r="E22" i="47"/>
  <c r="H22" i="47" s="1"/>
  <c r="E20" i="47"/>
  <c r="H20" i="47" s="1"/>
  <c r="E18" i="47"/>
  <c r="H18" i="47" s="1"/>
  <c r="E15" i="47"/>
  <c r="I15" i="47" s="1"/>
  <c r="H137" i="46"/>
  <c r="H77" i="46"/>
  <c r="H127" i="46"/>
  <c r="H125" i="46"/>
  <c r="H124" i="46"/>
  <c r="H123" i="46"/>
  <c r="H121" i="46"/>
  <c r="H120" i="46"/>
  <c r="H118" i="46"/>
  <c r="H116" i="46"/>
  <c r="H115" i="46"/>
  <c r="H114" i="46"/>
  <c r="H110" i="46"/>
  <c r="H112" i="46"/>
  <c r="H105" i="46"/>
  <c r="H104" i="46"/>
  <c r="H102" i="46"/>
  <c r="H100" i="46"/>
  <c r="H99" i="46"/>
  <c r="H96" i="46"/>
  <c r="H95" i="46"/>
  <c r="H94" i="46"/>
  <c r="H92" i="46"/>
  <c r="H90" i="46"/>
  <c r="H89" i="46"/>
  <c r="H88" i="46"/>
  <c r="H87" i="46"/>
  <c r="H86" i="46"/>
  <c r="H72" i="46"/>
  <c r="H71" i="46"/>
  <c r="H70" i="46"/>
  <c r="H69" i="46"/>
  <c r="H68" i="46"/>
  <c r="H67" i="46"/>
  <c r="H66" i="46"/>
  <c r="H65" i="46"/>
  <c r="H60" i="46"/>
  <c r="H59" i="46"/>
  <c r="H58" i="46"/>
  <c r="H57" i="46"/>
  <c r="H51" i="46"/>
  <c r="H45" i="46"/>
  <c r="H44" i="46"/>
  <c r="H43" i="46"/>
  <c r="H42" i="46"/>
  <c r="H38" i="46"/>
  <c r="H37" i="46"/>
  <c r="H36" i="46"/>
  <c r="H33" i="46"/>
  <c r="H32" i="46"/>
  <c r="H29" i="46"/>
  <c r="I126" i="46"/>
  <c r="I122" i="46"/>
  <c r="I119" i="46"/>
  <c r="I117" i="46"/>
  <c r="I113" i="46"/>
  <c r="I111" i="46"/>
  <c r="I109" i="46"/>
  <c r="I103" i="46"/>
  <c r="I101" i="46"/>
  <c r="I98" i="46"/>
  <c r="I97" i="46"/>
  <c r="I93" i="46"/>
  <c r="I91" i="46"/>
  <c r="I85" i="46"/>
  <c r="I76" i="46"/>
  <c r="I77" i="46" s="1"/>
  <c r="I64" i="46"/>
  <c r="I73" i="46" s="1"/>
  <c r="I56" i="46"/>
  <c r="I61" i="46" s="1"/>
  <c r="I52" i="46"/>
  <c r="I50" i="46"/>
  <c r="I49" i="46"/>
  <c r="I41" i="46"/>
  <c r="I39" i="46"/>
  <c r="I34" i="46"/>
  <c r="I31" i="46"/>
  <c r="I30" i="46"/>
  <c r="I28" i="46"/>
  <c r="I27" i="46"/>
  <c r="I23" i="46"/>
  <c r="I21" i="46"/>
  <c r="I19" i="46"/>
  <c r="I17" i="46"/>
  <c r="I16" i="46"/>
  <c r="I14" i="46"/>
  <c r="I13" i="46"/>
  <c r="I12" i="46"/>
  <c r="E133" i="46"/>
  <c r="E136" i="46" s="1"/>
  <c r="I136" i="46" s="1"/>
  <c r="E132" i="46"/>
  <c r="E135" i="46" s="1"/>
  <c r="I135" i="46" s="1"/>
  <c r="E40" i="46"/>
  <c r="E134" i="46" s="1"/>
  <c r="I134" i="46" s="1"/>
  <c r="E35" i="46"/>
  <c r="H35" i="46" s="1"/>
  <c r="E22" i="46"/>
  <c r="H22" i="46" s="1"/>
  <c r="E20" i="46"/>
  <c r="H20" i="46" s="1"/>
  <c r="E18" i="46"/>
  <c r="H18" i="46" s="1"/>
  <c r="E15" i="46"/>
  <c r="I15" i="46" s="1"/>
  <c r="H216" i="45"/>
  <c r="H133" i="45"/>
  <c r="H206" i="45"/>
  <c r="H204" i="45"/>
  <c r="H203" i="45"/>
  <c r="H202" i="45"/>
  <c r="H200" i="45"/>
  <c r="H199" i="45"/>
  <c r="H197" i="45"/>
  <c r="H195" i="45"/>
  <c r="H194" i="45"/>
  <c r="H193" i="45"/>
  <c r="H191" i="45"/>
  <c r="H189" i="45"/>
  <c r="H184" i="45"/>
  <c r="H183" i="45"/>
  <c r="H181" i="45"/>
  <c r="H180" i="45"/>
  <c r="H178" i="45"/>
  <c r="H177" i="45"/>
  <c r="H175" i="45"/>
  <c r="H174" i="45"/>
  <c r="H169" i="45"/>
  <c r="H168" i="45"/>
  <c r="H167" i="45"/>
  <c r="H165" i="45"/>
  <c r="H163" i="45"/>
  <c r="H162" i="45"/>
  <c r="H161" i="45"/>
  <c r="H160" i="45"/>
  <c r="H159" i="45"/>
  <c r="H158" i="45"/>
  <c r="H157" i="45"/>
  <c r="H155" i="45"/>
  <c r="H154" i="45"/>
  <c r="H153" i="45"/>
  <c r="H152" i="45"/>
  <c r="H150" i="45"/>
  <c r="H149" i="45"/>
  <c r="H148" i="45"/>
  <c r="H146" i="45"/>
  <c r="H145" i="45"/>
  <c r="H143" i="45"/>
  <c r="H128" i="45"/>
  <c r="H127" i="45"/>
  <c r="H125" i="45"/>
  <c r="H123" i="45"/>
  <c r="H122" i="45"/>
  <c r="H121" i="45"/>
  <c r="H120" i="45"/>
  <c r="H119" i="45"/>
  <c r="H116" i="45"/>
  <c r="H113" i="45"/>
  <c r="H112" i="45"/>
  <c r="H110" i="45"/>
  <c r="H109" i="45"/>
  <c r="H107" i="45"/>
  <c r="H106" i="45"/>
  <c r="H105" i="45"/>
  <c r="H104" i="45"/>
  <c r="H103" i="45"/>
  <c r="H102" i="45"/>
  <c r="H100" i="45"/>
  <c r="H99" i="45"/>
  <c r="H98" i="45"/>
  <c r="H97" i="45"/>
  <c r="H91" i="45"/>
  <c r="H90" i="45"/>
  <c r="H87" i="45"/>
  <c r="H86" i="45"/>
  <c r="H85" i="45"/>
  <c r="H84" i="45"/>
  <c r="H83" i="45"/>
  <c r="H82" i="45"/>
  <c r="H78" i="45"/>
  <c r="H76" i="45"/>
  <c r="H75" i="45"/>
  <c r="H73" i="45"/>
  <c r="H72" i="45"/>
  <c r="H70" i="45"/>
  <c r="H65" i="45"/>
  <c r="H64" i="45"/>
  <c r="H63" i="45"/>
  <c r="H62" i="45"/>
  <c r="H61" i="45"/>
  <c r="H60" i="45"/>
  <c r="H59" i="45"/>
  <c r="H58" i="45"/>
  <c r="H53" i="45"/>
  <c r="H52" i="45"/>
  <c r="H51" i="45"/>
  <c r="H50" i="45"/>
  <c r="H44" i="45"/>
  <c r="H37" i="45"/>
  <c r="H36" i="45"/>
  <c r="I205" i="45"/>
  <c r="I201" i="45"/>
  <c r="I198" i="45"/>
  <c r="I196" i="45"/>
  <c r="I192" i="45"/>
  <c r="I190" i="45"/>
  <c r="I188" i="45"/>
  <c r="I182" i="45"/>
  <c r="I179" i="45"/>
  <c r="I176" i="45"/>
  <c r="I173" i="45"/>
  <c r="I170" i="45"/>
  <c r="I166" i="45"/>
  <c r="I164" i="45"/>
  <c r="I156" i="45"/>
  <c r="I151" i="45"/>
  <c r="I147" i="45"/>
  <c r="I144" i="45"/>
  <c r="I132" i="45"/>
  <c r="I133" i="45" s="1"/>
  <c r="I126" i="45"/>
  <c r="I124" i="45"/>
  <c r="I118" i="45"/>
  <c r="I117" i="45"/>
  <c r="I115" i="45"/>
  <c r="I114" i="45"/>
  <c r="I111" i="45"/>
  <c r="I108" i="45"/>
  <c r="I101" i="45"/>
  <c r="I96" i="45"/>
  <c r="I92" i="45"/>
  <c r="I89" i="45"/>
  <c r="I88" i="45"/>
  <c r="I81" i="45"/>
  <c r="I79" i="45"/>
  <c r="I77" i="45"/>
  <c r="I74" i="45"/>
  <c r="I71" i="45"/>
  <c r="I69" i="45"/>
  <c r="I57" i="45"/>
  <c r="I66" i="45" s="1"/>
  <c r="I49" i="45"/>
  <c r="I54" i="45" s="1"/>
  <c r="I45" i="45"/>
  <c r="I43" i="45"/>
  <c r="I42" i="45"/>
  <c r="I38" i="45"/>
  <c r="I35" i="45"/>
  <c r="I33" i="45"/>
  <c r="I31" i="45"/>
  <c r="I29" i="45"/>
  <c r="I28" i="45"/>
  <c r="I27" i="45"/>
  <c r="I23" i="45"/>
  <c r="I21" i="45"/>
  <c r="I19" i="45"/>
  <c r="I17" i="45"/>
  <c r="I16" i="45"/>
  <c r="I14" i="45"/>
  <c r="I13" i="45"/>
  <c r="I12" i="45"/>
  <c r="E212" i="45"/>
  <c r="E215" i="45" s="1"/>
  <c r="I215" i="45" s="1"/>
  <c r="E211" i="45"/>
  <c r="E214" i="45" s="1"/>
  <c r="I214" i="45" s="1"/>
  <c r="E213" i="45"/>
  <c r="I213" i="45" s="1"/>
  <c r="E80" i="45"/>
  <c r="H80" i="45" s="1"/>
  <c r="E34" i="45"/>
  <c r="H34" i="45" s="1"/>
  <c r="E32" i="45"/>
  <c r="H32" i="45" s="1"/>
  <c r="E30" i="45"/>
  <c r="I30" i="45" s="1"/>
  <c r="E22" i="45"/>
  <c r="H22" i="45" s="1"/>
  <c r="E20" i="45"/>
  <c r="H20" i="45" s="1"/>
  <c r="E18" i="45"/>
  <c r="H18" i="45" s="1"/>
  <c r="E15" i="45"/>
  <c r="I15" i="45" s="1"/>
  <c r="H84" i="44"/>
  <c r="H74" i="44"/>
  <c r="H72" i="44"/>
  <c r="H71" i="44"/>
  <c r="H70" i="44"/>
  <c r="H68" i="44"/>
  <c r="H67" i="44"/>
  <c r="H65" i="44"/>
  <c r="H63" i="44"/>
  <c r="H62" i="44"/>
  <c r="H61" i="44"/>
  <c r="H59" i="44"/>
  <c r="H57" i="44"/>
  <c r="H75" i="44" s="1"/>
  <c r="H52" i="44"/>
  <c r="H51" i="44"/>
  <c r="H49" i="44"/>
  <c r="H48" i="44"/>
  <c r="H46" i="44"/>
  <c r="H45" i="44"/>
  <c r="H43" i="44"/>
  <c r="H42" i="44"/>
  <c r="H41" i="44"/>
  <c r="H38" i="44"/>
  <c r="H37" i="44"/>
  <c r="H36" i="44"/>
  <c r="H34" i="44"/>
  <c r="H32" i="44"/>
  <c r="H31" i="44"/>
  <c r="H30" i="44"/>
  <c r="H29" i="44"/>
  <c r="H28" i="44"/>
  <c r="H27" i="44"/>
  <c r="H26" i="44"/>
  <c r="H24" i="44"/>
  <c r="H23" i="44"/>
  <c r="H22" i="44"/>
  <c r="H20" i="44"/>
  <c r="H19" i="44"/>
  <c r="H18" i="44"/>
  <c r="H16" i="44"/>
  <c r="H15" i="44"/>
  <c r="H13" i="44"/>
  <c r="H53" i="44" s="1"/>
  <c r="I73" i="44"/>
  <c r="I69" i="44"/>
  <c r="I66" i="44"/>
  <c r="I64" i="44"/>
  <c r="I60" i="44"/>
  <c r="I58" i="44"/>
  <c r="I56" i="44"/>
  <c r="I75" i="44" s="1"/>
  <c r="I50" i="44"/>
  <c r="I47" i="44"/>
  <c r="I44" i="44"/>
  <c r="I40" i="44"/>
  <c r="I33" i="44"/>
  <c r="I21" i="44"/>
  <c r="I59" i="47" l="1"/>
  <c r="H66" i="45"/>
  <c r="I67" i="45" s="1"/>
  <c r="H93" i="45"/>
  <c r="H185" i="45"/>
  <c r="H24" i="45"/>
  <c r="I46" i="45"/>
  <c r="I49" i="48"/>
  <c r="I56" i="48"/>
  <c r="I68" i="48"/>
  <c r="I112" i="48"/>
  <c r="I90" i="48"/>
  <c r="H68" i="48"/>
  <c r="H56" i="48"/>
  <c r="H47" i="47"/>
  <c r="H105" i="47"/>
  <c r="H164" i="47"/>
  <c r="H236" i="47"/>
  <c r="I106" i="46"/>
  <c r="I53" i="46"/>
  <c r="H73" i="46"/>
  <c r="H106" i="46"/>
  <c r="I107" i="46" s="1"/>
  <c r="I93" i="45"/>
  <c r="I207" i="45"/>
  <c r="H54" i="45"/>
  <c r="I55" i="45" s="1"/>
  <c r="I24" i="45"/>
  <c r="I185" i="45"/>
  <c r="H46" i="45"/>
  <c r="H39" i="45"/>
  <c r="I39" i="45"/>
  <c r="I129" i="45"/>
  <c r="H129" i="45"/>
  <c r="H207" i="45"/>
  <c r="I210" i="45"/>
  <c r="I211" i="45"/>
  <c r="I212" i="45"/>
  <c r="I24" i="46"/>
  <c r="I46" i="46"/>
  <c r="I128" i="46"/>
  <c r="H53" i="46"/>
  <c r="I74" i="46"/>
  <c r="H128" i="46"/>
  <c r="H24" i="46"/>
  <c r="I131" i="46"/>
  <c r="I132" i="46"/>
  <c r="H40" i="46"/>
  <c r="H46" i="46" s="1"/>
  <c r="I47" i="46" s="1"/>
  <c r="I54" i="46" s="1"/>
  <c r="I133" i="46"/>
  <c r="I236" i="47"/>
  <c r="I47" i="47"/>
  <c r="I164" i="47"/>
  <c r="H59" i="47"/>
  <c r="I60" i="47" s="1"/>
  <c r="H258" i="47"/>
  <c r="I105" i="47"/>
  <c r="I106" i="47" s="1"/>
  <c r="I128" i="47"/>
  <c r="I258" i="47"/>
  <c r="I261" i="47"/>
  <c r="H148" i="48"/>
  <c r="H216" i="48"/>
  <c r="H49" i="48"/>
  <c r="H90" i="48"/>
  <c r="H194" i="48"/>
  <c r="I148" i="48"/>
  <c r="I216" i="48"/>
  <c r="H112" i="48"/>
  <c r="I39" i="48"/>
  <c r="I40" i="48" s="1"/>
  <c r="I24" i="48"/>
  <c r="H24" i="48"/>
  <c r="H39" i="48"/>
  <c r="I219" i="48"/>
  <c r="I220" i="48"/>
  <c r="I177" i="48"/>
  <c r="I194" i="48" s="1"/>
  <c r="I24" i="47"/>
  <c r="H128" i="47"/>
  <c r="I39" i="47"/>
  <c r="H24" i="47"/>
  <c r="H39" i="47"/>
  <c r="I262" i="47"/>
  <c r="I263" i="47"/>
  <c r="I62" i="46"/>
  <c r="I78" i="46"/>
  <c r="I208" i="45"/>
  <c r="I76" i="44"/>
  <c r="I149" i="48" l="1"/>
  <c r="I94" i="45"/>
  <c r="I130" i="45"/>
  <c r="I134" i="45" s="1"/>
  <c r="I267" i="47"/>
  <c r="I268" i="47" s="1"/>
  <c r="I165" i="47"/>
  <c r="I169" i="47" s="1"/>
  <c r="I217" i="48"/>
  <c r="I50" i="48"/>
  <c r="I57" i="48"/>
  <c r="I25" i="47"/>
  <c r="I129" i="46"/>
  <c r="I25" i="45"/>
  <c r="I40" i="45"/>
  <c r="I186" i="45"/>
  <c r="I48" i="47"/>
  <c r="I237" i="47"/>
  <c r="I113" i="48"/>
  <c r="I91" i="48"/>
  <c r="I225" i="48" s="1"/>
  <c r="I69" i="48"/>
  <c r="I195" i="48"/>
  <c r="I259" i="47"/>
  <c r="I25" i="46"/>
  <c r="I216" i="45"/>
  <c r="I217" i="45" s="1"/>
  <c r="I137" i="46"/>
  <c r="I138" i="46" s="1"/>
  <c r="I40" i="47"/>
  <c r="I129" i="47"/>
  <c r="I25" i="48"/>
  <c r="I223" i="48"/>
  <c r="I224" i="48" s="1"/>
  <c r="I153" i="48"/>
  <c r="I47" i="45"/>
  <c r="I140" i="46" l="1"/>
  <c r="I226" i="48"/>
  <c r="I270" i="47"/>
  <c r="E80" i="44" l="1"/>
  <c r="E79" i="44"/>
  <c r="E78" i="44"/>
  <c r="E35" i="44"/>
  <c r="E25" i="44"/>
  <c r="I25" i="44" s="1"/>
  <c r="E17" i="44"/>
  <c r="I17" i="44" s="1"/>
  <c r="E14" i="44"/>
  <c r="I14" i="44" s="1"/>
  <c r="E12" i="44"/>
  <c r="I12" i="44" s="1"/>
  <c r="E39" i="44" l="1"/>
  <c r="I39" i="44" s="1"/>
  <c r="I35" i="44"/>
  <c r="I53" i="44" s="1"/>
  <c r="I54" i="44" s="1"/>
  <c r="E81" i="44"/>
  <c r="I81" i="44" s="1"/>
  <c r="I78" i="44"/>
  <c r="E82" i="44"/>
  <c r="I82" i="44" s="1"/>
  <c r="I79" i="44"/>
  <c r="E83" i="44"/>
  <c r="I83" i="44" s="1"/>
  <c r="I80" i="44"/>
  <c r="E37" i="29"/>
  <c r="E37" i="16"/>
  <c r="E37" i="34"/>
  <c r="I84" i="44" l="1"/>
  <c r="I85" i="44" s="1"/>
  <c r="I86" i="44" s="1"/>
  <c r="I87" i="44" s="1"/>
  <c r="E35" i="34"/>
  <c r="E33" i="34"/>
  <c r="I45" i="34"/>
  <c r="E35" i="16"/>
  <c r="E33" i="16"/>
  <c r="E35" i="29" l="1"/>
  <c r="E33" i="29"/>
  <c r="E120" i="33"/>
  <c r="E195" i="16"/>
  <c r="E81" i="32"/>
  <c r="E80" i="32"/>
  <c r="E79" i="32"/>
  <c r="H114" i="34" l="1"/>
  <c r="E249" i="34"/>
  <c r="E248" i="34"/>
  <c r="H158" i="34"/>
  <c r="H150" i="34"/>
  <c r="H149" i="34"/>
  <c r="H148" i="34"/>
  <c r="H147" i="34"/>
  <c r="I146" i="34"/>
  <c r="H145" i="34"/>
  <c r="I144" i="34"/>
  <c r="H143" i="34"/>
  <c r="I142" i="34"/>
  <c r="H130" i="34"/>
  <c r="H125" i="34"/>
  <c r="H122" i="34"/>
  <c r="I121" i="34"/>
  <c r="H120" i="34"/>
  <c r="I119" i="34"/>
  <c r="H118" i="34"/>
  <c r="H116" i="34"/>
  <c r="H115" i="34"/>
  <c r="H113" i="34"/>
  <c r="I112" i="34"/>
  <c r="E111" i="34"/>
  <c r="H111" i="34" s="1"/>
  <c r="I110" i="34"/>
  <c r="H47" i="34"/>
  <c r="I46" i="34"/>
  <c r="H44" i="34"/>
  <c r="I43" i="34"/>
  <c r="E247" i="34"/>
  <c r="E27" i="34"/>
  <c r="E25" i="34"/>
  <c r="E23" i="34"/>
  <c r="E20" i="34"/>
  <c r="E123" i="33"/>
  <c r="E122" i="33"/>
  <c r="H71" i="33"/>
  <c r="H53" i="33"/>
  <c r="I52" i="33"/>
  <c r="H51" i="33"/>
  <c r="I50" i="33"/>
  <c r="H47" i="33"/>
  <c r="H46" i="33"/>
  <c r="H45" i="33"/>
  <c r="I44" i="33"/>
  <c r="E43" i="33"/>
  <c r="H40" i="33"/>
  <c r="H39" i="33"/>
  <c r="E38" i="33"/>
  <c r="H38" i="33" s="1"/>
  <c r="H36" i="33"/>
  <c r="H35" i="33"/>
  <c r="H34" i="33"/>
  <c r="H33" i="33"/>
  <c r="I32" i="33"/>
  <c r="H31" i="33"/>
  <c r="I30" i="33"/>
  <c r="E27" i="33"/>
  <c r="E25" i="33"/>
  <c r="E23" i="33"/>
  <c r="E20" i="33"/>
  <c r="E84" i="32"/>
  <c r="E83" i="32"/>
  <c r="E82" i="32"/>
  <c r="E40" i="32"/>
  <c r="E44" i="32" s="1"/>
  <c r="E30" i="32"/>
  <c r="E22" i="32"/>
  <c r="E19" i="32"/>
  <c r="E17" i="32"/>
  <c r="E121" i="33" l="1"/>
  <c r="H43" i="33"/>
  <c r="E203" i="29" l="1"/>
  <c r="E202" i="29"/>
  <c r="E162" i="29"/>
  <c r="E166" i="29" s="1"/>
  <c r="H132" i="29"/>
  <c r="H131" i="29"/>
  <c r="H130" i="29"/>
  <c r="H129" i="29"/>
  <c r="I128" i="29"/>
  <c r="H127" i="29"/>
  <c r="I126" i="29"/>
  <c r="H125" i="29"/>
  <c r="I124" i="29"/>
  <c r="H112" i="29"/>
  <c r="H107" i="29"/>
  <c r="H104" i="29"/>
  <c r="I103" i="29"/>
  <c r="H102" i="29"/>
  <c r="I101" i="29"/>
  <c r="H100" i="29"/>
  <c r="H98" i="29"/>
  <c r="H97" i="29"/>
  <c r="H96" i="29"/>
  <c r="I95" i="29"/>
  <c r="E94" i="29"/>
  <c r="H94" i="29" s="1"/>
  <c r="I93" i="29"/>
  <c r="H54" i="29"/>
  <c r="I53" i="29"/>
  <c r="H52" i="29"/>
  <c r="I51" i="29"/>
  <c r="H49" i="29"/>
  <c r="H47" i="29"/>
  <c r="H46" i="29"/>
  <c r="I45" i="29"/>
  <c r="H44" i="29"/>
  <c r="I43" i="29"/>
  <c r="E27" i="29"/>
  <c r="E25" i="29"/>
  <c r="E23" i="29"/>
  <c r="E20" i="29"/>
  <c r="E198" i="16" l="1"/>
  <c r="E197" i="16"/>
  <c r="E27" i="16" l="1"/>
  <c r="E25" i="16"/>
  <c r="E23" i="16"/>
  <c r="E20" i="16"/>
  <c r="H46" i="16"/>
  <c r="I45" i="16"/>
  <c r="H44" i="16"/>
  <c r="I43" i="16"/>
  <c r="E196" i="16" l="1"/>
  <c r="H115" i="16" l="1"/>
  <c r="H114" i="16"/>
  <c r="H113" i="16"/>
  <c r="H112" i="16"/>
  <c r="I111" i="16"/>
  <c r="H110" i="16"/>
  <c r="I109" i="16"/>
  <c r="H108" i="16"/>
  <c r="I107" i="16"/>
  <c r="H95" i="16"/>
  <c r="I86" i="16"/>
  <c r="H87" i="16"/>
  <c r="I85" i="16"/>
  <c r="H84" i="16"/>
  <c r="I83" i="16"/>
  <c r="H82" i="16"/>
  <c r="H80" i="16"/>
  <c r="H79" i="16"/>
  <c r="H78" i="16"/>
  <c r="H77" i="16"/>
  <c r="I76" i="16"/>
  <c r="E75" i="16"/>
  <c r="H75" i="16" s="1"/>
  <c r="I74" i="16"/>
  <c r="H90" i="16"/>
</calcChain>
</file>

<file path=xl/sharedStrings.xml><?xml version="1.0" encoding="utf-8"?>
<sst xmlns="http://schemas.openxmlformats.org/spreadsheetml/2006/main" count="6955" uniqueCount="538">
  <si>
    <t>№</t>
  </si>
  <si>
    <t>Обоснование</t>
  </si>
  <si>
    <t>Наименование работ, затрат</t>
  </si>
  <si>
    <t>Ед. изм.</t>
  </si>
  <si>
    <t>Кол-во</t>
  </si>
  <si>
    <t>затрат</t>
  </si>
  <si>
    <t>Раздел №1</t>
  </si>
  <si>
    <t>м3</t>
  </si>
  <si>
    <t>Уплотнение грунта пневматическими трамбовками, группа грунтов: 1, 2</t>
  </si>
  <si>
    <t>Раздел №2</t>
  </si>
  <si>
    <t>1</t>
  </si>
  <si>
    <t>2</t>
  </si>
  <si>
    <t>м</t>
  </si>
  <si>
    <t>4</t>
  </si>
  <si>
    <t>4.1</t>
  </si>
  <si>
    <t>шт</t>
  </si>
  <si>
    <t>7</t>
  </si>
  <si>
    <t>7.1</t>
  </si>
  <si>
    <t>8</t>
  </si>
  <si>
    <t>9</t>
  </si>
  <si>
    <t>10</t>
  </si>
  <si>
    <t>т</t>
  </si>
  <si>
    <t>Разработка грунта вручную в траншеях глубиной до 2 м без креплений с откосами, группа грунтов: 2</t>
  </si>
  <si>
    <t>Песок для строительных работ природный, карьерный (с учетом доставки поставщиком)</t>
  </si>
  <si>
    <t>"Утверждаю"</t>
  </si>
  <si>
    <t>Наименование  объекта :</t>
  </si>
  <si>
    <t>Директор по строительству</t>
  </si>
  <si>
    <t>по адресу: Ленинградская область,</t>
  </si>
  <si>
    <t>ООО "ПрокСтрой"</t>
  </si>
  <si>
    <t>"_____" _________________2024 г.</t>
  </si>
  <si>
    <t>Начальник  ПТО</t>
  </si>
  <si>
    <t xml:space="preserve">                           _______________________Соломатина С.В.</t>
  </si>
  <si>
    <t>«Многоэтажные жилые дома»</t>
  </si>
  <si>
    <t>Ленинградская область,Всевложский муниципальный район,</t>
  </si>
  <si>
    <t>Бугровское сельское поселение, поселок Бугры, массив Центральное,</t>
  </si>
  <si>
    <t>тр. поз № 17,№18,№19,№20,№21,№22, №23. ( кадастровый номер</t>
  </si>
  <si>
    <t>Разработка грунта в траншеях экскаватором "обратная лопата" с ковшом вместимостью 0,65 (0,5-1) м3, с погрузкой в автомобили-самосвалы группа грунтов: 2</t>
  </si>
  <si>
    <t>Щебень из природного камня для строительных работ марка 400, фракция 40-70 мм</t>
  </si>
  <si>
    <r>
      <t>м</t>
    </r>
    <r>
      <rPr>
        <b/>
        <vertAlign val="superscript"/>
        <sz val="10"/>
        <color indexed="8"/>
        <rFont val="Times New Roman"/>
        <family val="1"/>
        <charset val="204"/>
      </rPr>
      <t>3</t>
    </r>
  </si>
  <si>
    <t>3</t>
  </si>
  <si>
    <t>Погрузка грунта</t>
  </si>
  <si>
    <t>Перевозка грунта на расстояние до 1 км</t>
  </si>
  <si>
    <t>5</t>
  </si>
  <si>
    <t>Устройство основания: песчаного с уплотнением</t>
  </si>
  <si>
    <t>5.1</t>
  </si>
  <si>
    <t>6</t>
  </si>
  <si>
    <t>6.1</t>
  </si>
  <si>
    <t xml:space="preserve">Засыпка траншей и котлованов с перемещением грунта до 5 м бульдозерами мощностью: 79 (108) кВт (л.с.),1 группа грунтов </t>
  </si>
  <si>
    <t>1.1</t>
  </si>
  <si>
    <t>1.2</t>
  </si>
  <si>
    <t>2.1</t>
  </si>
  <si>
    <t>2.2</t>
  </si>
  <si>
    <t>3.1</t>
  </si>
  <si>
    <t>3.2</t>
  </si>
  <si>
    <t>Прокладка в траншеях трубопроводов из чугунных канализационных труб диаметром: 100 мм</t>
  </si>
  <si>
    <t>Установка сальников</t>
  </si>
  <si>
    <t>Набивка сальников</t>
  </si>
  <si>
    <t>Устройство основания: щебеночного 0,2м под ж/б колодец</t>
  </si>
  <si>
    <t>Плита днища ПН10, объем 0,18 м3</t>
  </si>
  <si>
    <t>Кольцо стеновое смотровых колодцев КС10.6, объем 0,16 м3</t>
  </si>
  <si>
    <t>2.3</t>
  </si>
  <si>
    <t>Кольцо стеновое смотровых колодцев КС10.9, объем 0,24 м3</t>
  </si>
  <si>
    <t>2.4</t>
  </si>
  <si>
    <t>Плита перекрытия ПП10-2, объем 0,10 м3</t>
  </si>
  <si>
    <t>2.5</t>
  </si>
  <si>
    <t>2.6</t>
  </si>
  <si>
    <t>Кольцо опорное КО-6, объем 0,02 м3</t>
  </si>
  <si>
    <t>2.7</t>
  </si>
  <si>
    <t>2.8</t>
  </si>
  <si>
    <t>2.9</t>
  </si>
  <si>
    <t>3.3</t>
  </si>
  <si>
    <t>Кольцо стеновое смотровых колодцев КС15.9, объем 0,40 м3</t>
  </si>
  <si>
    <t>Плита перекрытия 1ПП15-2 объем 0,27 м3</t>
  </si>
  <si>
    <t>4.2</t>
  </si>
  <si>
    <t>4.3</t>
  </si>
  <si>
    <t>4.5</t>
  </si>
  <si>
    <t>4.6</t>
  </si>
  <si>
    <t>6.2</t>
  </si>
  <si>
    <t>6.3</t>
  </si>
  <si>
    <t>6.4</t>
  </si>
  <si>
    <t>Промывка  трубопроводов диаметром: до 200 мм</t>
  </si>
  <si>
    <t>Раздел №3</t>
  </si>
  <si>
    <t>Раздел №4</t>
  </si>
  <si>
    <t>5.2</t>
  </si>
  <si>
    <t>7.2</t>
  </si>
  <si>
    <t>7.3</t>
  </si>
  <si>
    <t>7.4</t>
  </si>
  <si>
    <t>7.5</t>
  </si>
  <si>
    <t>7.6</t>
  </si>
  <si>
    <t>7.7</t>
  </si>
  <si>
    <t>8.1</t>
  </si>
  <si>
    <t>9.1</t>
  </si>
  <si>
    <t>9.2</t>
  </si>
  <si>
    <t>9.3</t>
  </si>
  <si>
    <t>11</t>
  </si>
  <si>
    <t>12</t>
  </si>
  <si>
    <r>
      <t>м</t>
    </r>
    <r>
      <rPr>
        <vertAlign val="superscript"/>
        <sz val="10"/>
        <color indexed="8"/>
        <rFont val="Times New Roman"/>
        <family val="1"/>
        <charset val="204"/>
      </rPr>
      <t>3</t>
    </r>
  </si>
  <si>
    <t>8.2</t>
  </si>
  <si>
    <t>8.3</t>
  </si>
  <si>
    <t>8.4</t>
  </si>
  <si>
    <t>8.5</t>
  </si>
  <si>
    <t>кг</t>
  </si>
  <si>
    <t>м2</t>
  </si>
  <si>
    <t>Всего</t>
  </si>
  <si>
    <r>
      <t>К</t>
    </r>
    <r>
      <rPr>
        <sz val="8"/>
        <rFont val="Times New Roman"/>
        <family val="1"/>
        <charset val="204"/>
      </rPr>
      <t>нахлест</t>
    </r>
  </si>
  <si>
    <t>H, м</t>
  </si>
  <si>
    <r>
      <t>S</t>
    </r>
    <r>
      <rPr>
        <sz val="8"/>
        <rFont val="Times New Roman"/>
        <family val="1"/>
        <charset val="204"/>
      </rPr>
      <t>плиты 3-я секция, м2</t>
    </r>
  </si>
  <si>
    <r>
      <t>S</t>
    </r>
    <r>
      <rPr>
        <sz val="8"/>
        <rFont val="Times New Roman"/>
        <family val="1"/>
        <charset val="204"/>
      </rPr>
      <t>осн. Стен 3-я секция, м2</t>
    </r>
  </si>
  <si>
    <r>
      <t>P</t>
    </r>
    <r>
      <rPr>
        <sz val="8"/>
        <rFont val="Times New Roman"/>
        <family val="1"/>
        <charset val="204"/>
      </rPr>
      <t>проемов 3-я секция</t>
    </r>
    <r>
      <rPr>
        <sz val="10"/>
        <rFont val="Times New Roman"/>
        <family val="1"/>
        <charset val="204"/>
      </rPr>
      <t>, м.п.</t>
    </r>
  </si>
  <si>
    <r>
      <t>L</t>
    </r>
    <r>
      <rPr>
        <sz val="8"/>
        <rFont val="Times New Roman"/>
        <family val="1"/>
        <charset val="204"/>
      </rPr>
      <t>стен 3-я секция</t>
    </r>
    <r>
      <rPr>
        <sz val="10"/>
        <rFont val="Times New Roman"/>
        <family val="1"/>
        <charset val="204"/>
      </rPr>
      <t>, м</t>
    </r>
  </si>
  <si>
    <r>
      <t>S</t>
    </r>
    <r>
      <rPr>
        <sz val="8"/>
        <rFont val="Times New Roman"/>
        <family val="1"/>
        <charset val="204"/>
      </rPr>
      <t>плиты 2-я секция, м2</t>
    </r>
  </si>
  <si>
    <r>
      <t>S</t>
    </r>
    <r>
      <rPr>
        <sz val="8"/>
        <rFont val="Times New Roman"/>
        <family val="1"/>
        <charset val="204"/>
      </rPr>
      <t>осн. Стен 2-я секция, м2</t>
    </r>
  </si>
  <si>
    <r>
      <t>P</t>
    </r>
    <r>
      <rPr>
        <sz val="8"/>
        <rFont val="Times New Roman"/>
        <family val="1"/>
        <charset val="204"/>
      </rPr>
      <t>проемов 2-я секция</t>
    </r>
    <r>
      <rPr>
        <sz val="10"/>
        <rFont val="Times New Roman"/>
        <family val="1"/>
        <charset val="204"/>
      </rPr>
      <t>, м.п.</t>
    </r>
  </si>
  <si>
    <r>
      <t>L</t>
    </r>
    <r>
      <rPr>
        <sz val="8"/>
        <rFont val="Times New Roman"/>
        <family val="1"/>
        <charset val="204"/>
      </rPr>
      <t>стен 2-я секция</t>
    </r>
    <r>
      <rPr>
        <sz val="10"/>
        <rFont val="Times New Roman"/>
        <family val="1"/>
        <charset val="204"/>
      </rPr>
      <t>, м</t>
    </r>
  </si>
  <si>
    <r>
      <t>S</t>
    </r>
    <r>
      <rPr>
        <sz val="8"/>
        <rFont val="Times New Roman"/>
        <family val="1"/>
        <charset val="204"/>
      </rPr>
      <t>плиты 1-я секция, м2</t>
    </r>
  </si>
  <si>
    <r>
      <t>S</t>
    </r>
    <r>
      <rPr>
        <sz val="8"/>
        <rFont val="Times New Roman"/>
        <family val="1"/>
        <charset val="204"/>
      </rPr>
      <t>осн. Стен 1-я секция, м2</t>
    </r>
  </si>
  <si>
    <r>
      <t>P</t>
    </r>
    <r>
      <rPr>
        <sz val="8"/>
        <rFont val="Times New Roman"/>
        <family val="1"/>
        <charset val="204"/>
      </rPr>
      <t>проемов 1-я секция</t>
    </r>
    <r>
      <rPr>
        <sz val="10"/>
        <rFont val="Times New Roman"/>
        <family val="1"/>
        <charset val="204"/>
      </rPr>
      <t>, м.п.</t>
    </r>
  </si>
  <si>
    <r>
      <t>L</t>
    </r>
    <r>
      <rPr>
        <sz val="8"/>
        <rFont val="Times New Roman"/>
        <family val="1"/>
        <charset val="204"/>
      </rPr>
      <t>стен 1-я секция</t>
    </r>
    <r>
      <rPr>
        <sz val="10"/>
        <rFont val="Times New Roman"/>
        <family val="1"/>
        <charset val="204"/>
      </rPr>
      <t>, м</t>
    </r>
  </si>
  <si>
    <t>Норма расхода материала на еденицу измерения работ по согласованным нормам списания материалов на предприятии</t>
  </si>
  <si>
    <t>ЕИ</t>
  </si>
  <si>
    <t>Наименование видов работ, конструктивных элементов и материалов</t>
  </si>
  <si>
    <t>Код</t>
  </si>
  <si>
    <t>№ п.п.</t>
  </si>
  <si>
    <t xml:space="preserve">стр.поз. №17, №18, №19, №20, №21, №22, "23 (участок №912) </t>
  </si>
  <si>
    <t>сельское поселение,поселок Бугры, массив Центральное</t>
  </si>
  <si>
    <t>Всеволожский муниципальный район,Бугровское</t>
  </si>
  <si>
    <t xml:space="preserve"> "Многоэтажные жилые дома"</t>
  </si>
  <si>
    <t>земельного участка 47:07:0713003:912).</t>
  </si>
  <si>
    <t>Устройство круглых сборных железобетонных канализационных колодцев диаметром: 1 м в грунтах мокрых</t>
  </si>
  <si>
    <t>Устройство круглых сборных железобетонных канализационных колодцев диаметром: 1,5 м в грунтах мокрых</t>
  </si>
  <si>
    <t>Соломатина С.В.</t>
  </si>
  <si>
    <t>Прочие материалы</t>
  </si>
  <si>
    <t>Трубопроводы</t>
  </si>
  <si>
    <t>1.8</t>
  </si>
  <si>
    <t>1.7</t>
  </si>
  <si>
    <t>1.6</t>
  </si>
  <si>
    <t>1.5</t>
  </si>
  <si>
    <t>1.4</t>
  </si>
  <si>
    <t>1.3</t>
  </si>
  <si>
    <t>Колодцы</t>
  </si>
  <si>
    <t>Земляные работы</t>
  </si>
  <si>
    <r>
      <t xml:space="preserve">Объём работ и нормативная потребность материалов на объект по производственной норме </t>
    </r>
    <r>
      <rPr>
        <b/>
        <sz val="10"/>
        <rFont val="Times New Roman"/>
        <family val="1"/>
        <charset val="204"/>
      </rPr>
      <t>(</t>
    </r>
    <r>
      <rPr>
        <b/>
        <i/>
        <sz val="10"/>
        <rFont val="Times New Roman"/>
        <family val="1"/>
        <charset val="204"/>
      </rPr>
      <t>По 14/П-14-V-НВК. Стадия Р</t>
    </r>
    <r>
      <rPr>
        <b/>
        <sz val="10"/>
        <rFont val="Times New Roman"/>
        <family val="1"/>
        <charset val="204"/>
      </rPr>
      <t>)</t>
    </r>
  </si>
  <si>
    <t>Плита днища ПН10</t>
  </si>
  <si>
    <t>4.4</t>
  </si>
  <si>
    <t>5.3</t>
  </si>
  <si>
    <t>Начальник СДО</t>
  </si>
  <si>
    <t xml:space="preserve">                           _______________________ Король Т.Г.</t>
  </si>
  <si>
    <t>Король Т.Г</t>
  </si>
  <si>
    <t>Песок</t>
  </si>
  <si>
    <t>Щебень</t>
  </si>
  <si>
    <t>Вид работ: устройство тепловых сетей</t>
  </si>
  <si>
    <t>Прокладка трубопроводов в тепловой камере ТК-16</t>
  </si>
  <si>
    <t>Пробивка отверстий в ж/б стенах h=250 мм, 400*400</t>
  </si>
  <si>
    <t>Сальник для тепловых сетей Ду200, серия 3.903 КЛ13 вып.0-1</t>
  </si>
  <si>
    <t>Сальник для тепловых сетей Ду100, серия 3.903 КЛ13 вып.0-1</t>
  </si>
  <si>
    <t>Монтаж концевых элементов трубопроводов с кабелем вывода проводников из торцевой части</t>
  </si>
  <si>
    <t>Концевой элемент трубопроводов с кабелем вывода проводников из торцевой части d108х5,0/200, длиной L=2,2 м</t>
  </si>
  <si>
    <t>Концевой элемент трубопроводов с кабелем вывода проводников из торцевой части d219х6,0/355, длиной L=2,2 м</t>
  </si>
  <si>
    <t>Временная металлической заглушка изоляции Ду100</t>
  </si>
  <si>
    <t>Временная металлической заглушка изоляции Ду200</t>
  </si>
  <si>
    <t>Прокладка трубопроводов отопления и газоснабжения из стальных бесшовных труб диаметром: 32 мм</t>
  </si>
  <si>
    <t>Труба стальная бесшовная холоднодеформированная 32х6</t>
  </si>
  <si>
    <t>Кран стандартнопроходной шаровый приварной Ду25, Ру40</t>
  </si>
  <si>
    <t>Отвод стальной бесшовный приварной крутоизогнутый 32х3,5 90°</t>
  </si>
  <si>
    <t>Прокладка трубопроводов отопления и газоснабжения из стальных бесшовных труб диаметром: 200 мм</t>
  </si>
  <si>
    <t>Труба стальная бесшовная горячедеформированная 219х6</t>
  </si>
  <si>
    <t>Изоляция стальных трубопроводов жидким теплоизоляционным прокрытием диаметром до 200 мм</t>
  </si>
  <si>
    <t>Трудногочий теплоизоляционный материал ТТМ-В</t>
  </si>
  <si>
    <t>Заглушка эллиптическая 76х3,5</t>
  </si>
  <si>
    <t>Стеклотканевая сетка с ячейкой 2х2</t>
  </si>
  <si>
    <t>Грунт-эмаль Изолэп-mastic</t>
  </si>
  <si>
    <t>Покрытие СЛАГС-К</t>
  </si>
  <si>
    <t>Земляные работы при прокладке тепловых сетей в границах стройплощадки</t>
  </si>
  <si>
    <t>Устройство основания: щебеночного 0,1м под непроходные каналы и футляры</t>
  </si>
  <si>
    <t>Устройство непроходных каналов: одноячейковых, собираемых из верхних и нижних лотковых элементов</t>
  </si>
  <si>
    <t>Канал непроходной КН-II 970х250 (h) L=1990м</t>
  </si>
  <si>
    <t>Канал непроходной КН-III 1210х320 (h) L=1990м</t>
  </si>
  <si>
    <t>Закладная Н-образная деталь 80х100 длиной 50мм</t>
  </si>
  <si>
    <t>Дренаж</t>
  </si>
  <si>
    <t>Раствор готовый кладочный цементный М200</t>
  </si>
  <si>
    <t>Оклеечная гидроизоляция в 1 слой праймером Технониколь №1</t>
  </si>
  <si>
    <t>Обмазочная гидроизоляция в 1 слой мастикой битумной</t>
  </si>
  <si>
    <t>Защитная стяжка толщ.20 из цем.раствора М100</t>
  </si>
  <si>
    <t>Гидроизолция колодца горячим битумом за два раза</t>
  </si>
  <si>
    <t>Прокладка трубопроводов тепловых сетей</t>
  </si>
  <si>
    <t>Прокладка трубопроводов в непроходном канале в изоляции из пенополиуретана (ППУ) при условном давлении 1,6 МПа, температуре 150 гр.С, диаметр труб: 100 мм</t>
  </si>
  <si>
    <t>Труба стальная бесшовная горячедеформированная в изоляции из ППУ-345 в гидрозащитной полиэтиленовой оболочке с ОДК диаметром 108 мм, толщиной стенки 5 мм, наружным диаметром оболочки 200 мм</t>
  </si>
  <si>
    <t>Укладка трубопровода из стальных электросварных труб диаметром до 400 мм</t>
  </si>
  <si>
    <t>Труба 377х6,0 для трубопроводов Ду150 (футляр)</t>
  </si>
  <si>
    <t>Бесканальная прокладка трубопроводов в изоляции из пенополиуретана (ППУ) с изоляцией стыков методом заливки при условном давлении 1,6 МПа, температуре 150 гр.С, диаметр труб: 108 мм</t>
  </si>
  <si>
    <t>Прокладка трубопроводов в непроходном канале в изоляции из пенополиуретана (ППУ) при условном давлении 1,6 МПа, температуре 150 гр.С, диаметр труб: 150 мм</t>
  </si>
  <si>
    <t>Труба стальная бесшовная горячедеформированная в изоляции из ППУ-345 в гидрозащитной полиэтиленовой оболочке с ОДК диаметром 159 мм, толщиной стенки 6 мм, наружным диаметром оболочки 280 мм</t>
  </si>
  <si>
    <t>Прокладка трубопроводов в непроходном канале в изоляции из пенополиуретана (ППУ) при условном давлении 1,6 МПа, температуре 150 гр.С, диаметр труб: 200 мм</t>
  </si>
  <si>
    <t>Труба стальная бесшовная горячедеформированная в изоляции из ППУ-345 в гидрозащитной полиэтиленовой оболочке с ОДК диаметром 219 мм, толщиной стенки 6 мм, наружным диаметром оболочки 355 мм</t>
  </si>
  <si>
    <t>Бесканальная прокладка трубопроводов в изоляции из пенополиуретана (ППУ) с изоляцией стыков методом заливки при условном давлении 1,6 МПа, температуре 150 гр.С, диаметр труб: 45 мм</t>
  </si>
  <si>
    <t>Труба стальная бесшовная горячедеформированная в изоляции из ППУ-345 в гидрозащитной полиэтиленовой оболочке с ОДК диаметром 45 мм, толщиной стенки 4 мм, наружным диаметром оболочки 125 мм</t>
  </si>
  <si>
    <t>Труба стальная бесшовная горячедеформированная в изоляции из ППУ-345 в гидрозащитной полиэтиленовой оболочке с ОДК диаметром 108 мм, толщиной стенки 6 мм, наружным диаметром оболочки 180 мм</t>
  </si>
  <si>
    <t>Бесканальная прокладка трубопроводов в изоляции из пенополиуретана (ППУ) с изоляцией стыков методом заливки при условном давлении 1,6 МПа, температуре 150 гр.С, диаметр труб: 76 мм</t>
  </si>
  <si>
    <t>Труба стальная бесшовная горячедеформированная в изоляции из ППУ-345 в гидрозащитной полиэтиленовой оболочке с ОДК диаметром 76 мм, толщиной стенки 6 мм, наружным диаметром оболочки 140 мм</t>
  </si>
  <si>
    <t>Бесканальная прокладка трубопроводов в изоляции из пенополиуретана (ППУ) с изоляцией стыков методом заливки при условном давлении 1,6 МПа, температуре 150 гр.С, диаметр труб: 57 мм</t>
  </si>
  <si>
    <t>Труба стальная бесшовная горячедеформированная в изоляции из ППУ-345 в гидрозащитной полиэтиленовой оболочке с ОДК диаметром 57 мм, толщиной стенки 5 мм, наружным диаметром оболочки 125 мм</t>
  </si>
  <si>
    <t>Трубы чугунные канализационные, диаметром 100 мм</t>
  </si>
  <si>
    <t>Сальник для тепловых сетей 50, серия 3.903 КЛ13 вып.0-1</t>
  </si>
  <si>
    <t>Сальник для тепловых сетей Ду65, серия 3.903 КЛ13 вып.0-1</t>
  </si>
  <si>
    <t>Металлическая заглушка изоляции Ду50 57х650</t>
  </si>
  <si>
    <t>Металлическая заглушка изоляции Ду65 76х650</t>
  </si>
  <si>
    <t>Металлическая заглушка изоляции Ду100 108х650</t>
  </si>
  <si>
    <t>Дренажная насосная станция</t>
  </si>
  <si>
    <t>Установка насосов погружных с электродвигателем производительностью до 16,5 м3/ч</t>
  </si>
  <si>
    <t>Насос канализационный Pedrollo DC 30-N</t>
  </si>
  <si>
    <t>Поплавковый датчик уровня MAC5 10m</t>
  </si>
  <si>
    <t>Шкаф управления Pedrollo QED 1-TRI</t>
  </si>
  <si>
    <t>Прокладка трубопроводов отопления и газоснабжения из стальных бесшовных труб диаметром: 45 мм</t>
  </si>
  <si>
    <t>Труба стальная бесшовная горячедеформированная 45х4</t>
  </si>
  <si>
    <t>Отвод стальной бесшовный приварной крутоизогнутый 45х4,0 90°</t>
  </si>
  <si>
    <t>Прокладка трубопроводов из чугунных канализационных труб диаметром: 100 мм</t>
  </si>
  <si>
    <t>Установка задвижек или клапанов стальных для горячей воды и пара диаметром: 45 мм</t>
  </si>
  <si>
    <t>Кран шаровый п/п, ручка Ду40 Вн/Вн "VT Base"</t>
  </si>
  <si>
    <t>Клапан обратный муфтовый Pedrollo VR-FT1.5 Ду40 Ру10</t>
  </si>
  <si>
    <t>Сальник для тепловых сетей Ду40</t>
  </si>
  <si>
    <t>Скоба ходовая МН-1</t>
  </si>
  <si>
    <t>Кольцо с дном ПН15, объем 0,38 м3</t>
  </si>
  <si>
    <t>Кольцо стеновое смотровых колодцев КС15.6, объем 0,26 м3</t>
  </si>
  <si>
    <t xml:space="preserve">Муфта для прохода стены колодца трубой ∅100 </t>
  </si>
  <si>
    <t>Устройство фундаментных плит железобетонных</t>
  </si>
  <si>
    <t>Уголок 50х50х5</t>
  </si>
  <si>
    <t>Колодка РЕ 6х9 8/1 (8 отв., крепеж по центру, без изолятора)</t>
  </si>
  <si>
    <t>Крепление досками стенок котлованов и траншей шириной более 2 м, глубиной до 3 м в грунтах: мокрых</t>
  </si>
  <si>
    <t>Монтаж греющего кабеля в трубе</t>
  </si>
  <si>
    <t>Сальник диаметр проводника 10-14 мм HT - 16 (PG) М22 метр. Резьба</t>
  </si>
  <si>
    <t>Выключатели автоматические A63-М, 1,6 А однополюсные</t>
  </si>
  <si>
    <t>Выключатели автоматические АЕ2044 10А</t>
  </si>
  <si>
    <t>Комплект обогрева труб (Ensto Plug-N-Heat EFPPH6 саморегулирующийся. Кабель +2,5 м МСМК, 6 М, 54 ВТ)</t>
  </si>
  <si>
    <t>Грунт эмаль Hammerite черная 3в1</t>
  </si>
  <si>
    <t>Фланец стальной Ду40</t>
  </si>
  <si>
    <t>Резьба под приварку Ду40</t>
  </si>
  <si>
    <t>Муфта "Американка" Ду40 вн-нр</t>
  </si>
  <si>
    <t>Опорное колено Pedrollo VX-BC/50-ST/M</t>
  </si>
  <si>
    <t>Гидроизоляция горячим битумом за 2 раза</t>
  </si>
  <si>
    <t>Битумная грунтовка</t>
  </si>
  <si>
    <t>Скользящая опора для труб в ППУ для канальной прокладки СПО-108/200,100, 1-487-1997.01.000-01</t>
  </si>
  <si>
    <t>Скользящая опора для труб в ППУ для канальной прокладки СПО-159/280,100, 1-487-1997.01.000-01</t>
  </si>
  <si>
    <t>Скользящая опора для труб в ППУ для канальной прокладки СПОк-219/355,150, 1-487-1997.01.000-02</t>
  </si>
  <si>
    <t>Фторопласт Ф4 s=2мм</t>
  </si>
  <si>
    <t>Опорная подушка ОП-2</t>
  </si>
  <si>
    <t>Опорная подушка ОП-3</t>
  </si>
  <si>
    <t>Скользящая опора при прокладке в футляре ФСО1-108/200/377</t>
  </si>
  <si>
    <t>Устройство неподвижных щитовых опор</t>
  </si>
  <si>
    <t>Опора щитовая железобетонная для труб в ППУ-ПЭ изоляции НО-1-1п для 2Ду100 в комплекте с упорами ТС-666.00.00 (упоры) и трубоэлементом d108х5/200 ППУ-ПЭ ОДК (l=1,3 м)</t>
  </si>
  <si>
    <t>Щебень фр.20-40 мм М600</t>
  </si>
  <si>
    <t>Битум БН90/10</t>
  </si>
  <si>
    <t>Гидростеклоизол ТПП-3,5</t>
  </si>
  <si>
    <t>Среднезернистый песок</t>
  </si>
  <si>
    <t>Узел заделки торцов канала КН-II</t>
  </si>
  <si>
    <t>компл</t>
  </si>
  <si>
    <t>Термоусаживающаяся муфта для труб d=108 мм</t>
  </si>
  <si>
    <t>Термоусаживающаяся муфта для труб d=159 мм</t>
  </si>
  <si>
    <t>Термоусаживающаяся муфта для труб d=219 мм</t>
  </si>
  <si>
    <t>Теплоизоляция стыков компонентом А</t>
  </si>
  <si>
    <t>Теплоизоляция стыков компонентом В</t>
  </si>
  <si>
    <t>Сальник для тепловых сетей d426 для Ду200, 04/2024-УП</t>
  </si>
  <si>
    <t>Бентонитовый шнур d50</t>
  </si>
  <si>
    <t>Жидкое стекло</t>
  </si>
  <si>
    <t>Прокладка трубопроводов через стены зданий</t>
  </si>
  <si>
    <t>Сальник для тепловых сетей d360 для Ду150, 04/2024-УП</t>
  </si>
  <si>
    <t>Сальник для тепловых сетей d273 для Ду100, 04/2024-УП</t>
  </si>
  <si>
    <t>Бентонитовый шнур d40</t>
  </si>
  <si>
    <t>Концевой элемент трубопроводов с кабелем вывода проводников из торцевой части d159х6,0/280, длиной L=2,2 м</t>
  </si>
  <si>
    <t>Отвод 90° в изоляции из ППУ-345 с оболочкой из ПЭ 108х5/200-2-ППУ-ПЭ с ОДК В20</t>
  </si>
  <si>
    <t>Отвод 45° в изоляции из ППУ-345 с оболочкой из ПЭ 108х5/200-2-ППУ-ПЭ с ОДК В20</t>
  </si>
  <si>
    <t>Установка сильфонных компенсаторов с несъемным кожухом на стальных трубопроводах диаметром: 100 мм</t>
  </si>
  <si>
    <t>Сильфонное компенсационное устройство в изолции из ППУ в гидрозащитной ПЭ оболочке с двумя сигнальными проводами системы ОДК dy100</t>
  </si>
  <si>
    <t>Направляющие опоры НПО-100 для теплопроводов Дн108 в ППУ изолции НТС 65-06-01,02</t>
  </si>
  <si>
    <t>л</t>
  </si>
  <si>
    <t>Бетонная подготовка р=100, БСТ В15 П3 F150 W6</t>
  </si>
  <si>
    <t>Блок из ячеистого бетона Б-1 1000х500х200</t>
  </si>
  <si>
    <t>Блок из ячеистого бетона Б-2 1200х600х200</t>
  </si>
  <si>
    <t>Гидроизоляция блока из ячеистого бетона - гидроизол на битуме БНIII в 2 слоя</t>
  </si>
  <si>
    <t>Сигнальная лента "Осторожно, теплосеть!"</t>
  </si>
  <si>
    <t>Прокладка трубопроводов отопления и газоснабжения из стальных бесшовных труб диаметром: 150 мм</t>
  </si>
  <si>
    <t>Прокладка трубопроводов отопления и газоснабжения из стальных бесшовных труб диаметром: 100 мм</t>
  </si>
  <si>
    <t>Трубы стальные бесшовные, наружным диаметром 108 мм, толщина стенки 5 мм</t>
  </si>
  <si>
    <t>Трубы стальные бесшовные, наружным диаметром 159 мм, толщина стенки 6 мм</t>
  </si>
  <si>
    <t>Трубы стальные бесшовные, наружным диаметром 133 мм, толщина стенки 6 мм</t>
  </si>
  <si>
    <t>Трубы стальные бесшовные, наружным диаметром 25 мм, толщина стенки 6 мм</t>
  </si>
  <si>
    <t>Трубы стальные бесшовные, наружным диаметром 45 мм, толщина стенки 6 мм</t>
  </si>
  <si>
    <t>Трубы стальные бесшовные, наружным диаметром 57 мм, толщина стенки 6 мм</t>
  </si>
  <si>
    <t>Прокладка трубопроводов отопления и газоснабжения из стальных бесшовных труб диаметром: 20 мм</t>
  </si>
  <si>
    <t>Прокладка трубопроводов отопления и газоснабжения из стальных бесшовных труб диаметром: 40 мм</t>
  </si>
  <si>
    <t>Прокладка трубопроводов отопления и газоснабжения из стальных бесшовных труб диаметром: 50 мм</t>
  </si>
  <si>
    <t>Кран полнопроходной шаровой приварной Ду50, Ру40</t>
  </si>
  <si>
    <t>Кран стандартнопроходной шаровой приварной Ду40, Ру40</t>
  </si>
  <si>
    <t>Кран стандартнопроходной шаровой приварной Ду20, Ру40</t>
  </si>
  <si>
    <t>Отвод стальной бесшовный приварной крутоизогнутый 45х5,0 90°</t>
  </si>
  <si>
    <t>Отвод стальной бесшовный приварной крутоизогнутый 57х6,0 90°</t>
  </si>
  <si>
    <t>Отвод стальной бесшовный приварной крутоизогнутый 108х5,0 90°</t>
  </si>
  <si>
    <t>Отвод стальной бесшовный приварной крутоизогнутый 133х6,0 90°</t>
  </si>
  <si>
    <t>Отвод стальной бесшовный приварной крутоизогнутый 159х6,0 90°</t>
  </si>
  <si>
    <t>Переход К-45х6-57х6</t>
  </si>
  <si>
    <t>Переход К-159х8-108х6</t>
  </si>
  <si>
    <t>Опора неподвижная двухупорная Ду150 ТС-660.00.00-09</t>
  </si>
  <si>
    <t>Опорная конструкция Н18…Н20 для трубы Ду150</t>
  </si>
  <si>
    <t>Огрунтовка металлических поверхностей грунтом-адгезивом "Вектор-1025"</t>
  </si>
  <si>
    <t>Грунт-адгезив Вектор 1014 (1 слой)</t>
  </si>
  <si>
    <t>Грунт-адгезив Вектор 1025 (2 слой)</t>
  </si>
  <si>
    <t>Изоляция трубопроводов: матами минераловатными марок 75, 100, плитами минераловатными на синтетическом связующем марок 75 и 65</t>
  </si>
  <si>
    <t>Покрытие поверхности изоляции трубопроводов стеклопластиками</t>
  </si>
  <si>
    <t>Стеклотканевая сетка в 2 слоя</t>
  </si>
  <si>
    <t>Жидкое стекло в 1 слой</t>
  </si>
  <si>
    <t>Узел установки арматуры и промывочного крана в ИТП-1 Ду125</t>
  </si>
  <si>
    <t>Труба стальная бесшовная d20х2,5</t>
  </si>
  <si>
    <t>Труба стальная бесшовная d32х4,0</t>
  </si>
  <si>
    <t>Прокладка трубопроводов отопления и газоснабжения из стальных бесшовных труб диаметром: 25 мм</t>
  </si>
  <si>
    <t>Прокладка трубопроводов отопления и газоснабжения из стальных бесшовных труб диаметром: 15 мм</t>
  </si>
  <si>
    <t>Прокладка трубопроводов отопления и газоснабжения из стальных бесшовных труб диаметром: 80 мм</t>
  </si>
  <si>
    <t>Труба стальная бесшовная d89х5,0</t>
  </si>
  <si>
    <t>Стальной шаровой кран Ду80, Ру25</t>
  </si>
  <si>
    <t>Заглушка фланцевая Ду80, Ру16</t>
  </si>
  <si>
    <t>Стальной шаровой кран Ду25, Ру40</t>
  </si>
  <si>
    <t>Установка задвижек или клапанов стальных для горячей воды и пара диаметром: до 100 мм</t>
  </si>
  <si>
    <t>Установка задвижек или клапанов стальных для горячей воды и пара диаметром: до 50 мм</t>
  </si>
  <si>
    <t>Стальной шаровой кран Ду15, Ру40</t>
  </si>
  <si>
    <t>Установка манометров</t>
  </si>
  <si>
    <t>Манометр показывающий радиальный Росма ТМ-510, предел давления 0-2,5 Мпа</t>
  </si>
  <si>
    <t>Кран шаровый с дренажем и воздушником Ду15 Вн-Вн, Valtec VT.245, Тmax=200 °С, Ру40</t>
  </si>
  <si>
    <t>Трубка петлевая прямая Росма</t>
  </si>
  <si>
    <t>Бобышка приварная БП-КР-40</t>
  </si>
  <si>
    <t>Фланец плоский приварной Ду80 Ру16</t>
  </si>
  <si>
    <t>Бобышки, штуцеры на условное давление: до 10 Мпа</t>
  </si>
  <si>
    <t>Кран стандартнопроходной шаровой приварной Ду25, Ру40</t>
  </si>
  <si>
    <t>Кран стандартнопроходной шаровой приварной Ду50, Ру40</t>
  </si>
  <si>
    <t>Кран полнопроходной шаровой приварной Ду65, Ру25</t>
  </si>
  <si>
    <t>Кран стандартнопроходной шаровой приварной Ду80, Ру25</t>
  </si>
  <si>
    <t>Кран полнопроходной шаровой приварной Ду100, Ру25</t>
  </si>
  <si>
    <t>Трубы стальные бесшовные, наружным диаметром 32 мм, толщина стенки 6 мм</t>
  </si>
  <si>
    <t>Прокладка трубопроводов отопления и газоснабжения из стальных бесшовных труб диаметром: 70 мм</t>
  </si>
  <si>
    <t>Трубы стальные бесшовные, наружным диаметром 76 мм, толщина стенки 6 мм</t>
  </si>
  <si>
    <t>Трубы стальные бесшовные, наружным диаметром 89 мм, толщина стенки 6 мм</t>
  </si>
  <si>
    <t>Трубы стальные бесшовные, наружным диаметром 108 мм, толщина стенки 6 мм</t>
  </si>
  <si>
    <t>Трубы стальные бесшовные, наружным диаметром 219 мм, толщина стенки 6 мм</t>
  </si>
  <si>
    <t>Прокладка трубопроводов отопления и газоснабжения из стальных бесшовных труб диаметром: 30 мм</t>
  </si>
  <si>
    <t>Отвод стальной бесшовный приварной крутоизогнутый 89х6,0 90°</t>
  </si>
  <si>
    <t>Отвод стальной бесшовный приварной крутоизогнутый 159х6,0 45°</t>
  </si>
  <si>
    <t>Отвод стальной бесшовный приварной крутоизогнутый 219х6,0 90°</t>
  </si>
  <si>
    <t>Отвод стальной бесшовный приварной крутоизогнутый 219х6,0 45°</t>
  </si>
  <si>
    <t>Переход К-76х6-57х5</t>
  </si>
  <si>
    <t>Переход К-108х6-89х6</t>
  </si>
  <si>
    <t>Опора скользящая приварная Ду150 ТС-624.000-032 Н (200 мм)</t>
  </si>
  <si>
    <t>Опора неподвижная двухупорная Ду150 ТС-660.00.00-08</t>
  </si>
  <si>
    <t>Опора неподвижная двухупорная Ду200 ТС-660.00.00-09</t>
  </si>
  <si>
    <t>Опорная конструкция Н15…Н17 для трубы Ду150</t>
  </si>
  <si>
    <t>Маты минераловатные, марка "Тех мат" ROCKWOOL, толщиной 80 мм, для Ду219</t>
  </si>
  <si>
    <t>Маты минераловатные, марка "Тех мат" ROCKWOOL, толщиной 70 мм, для Ду159</t>
  </si>
  <si>
    <t>Маты минераловатные, марка "Тех мат" ROCKWOOL, толщиной 60 мм, для Ду125</t>
  </si>
  <si>
    <t>Отвод стальной бесшовный приварной крутоизогнутый 108х6,0 90°</t>
  </si>
  <si>
    <t>Опора скользящая приварная Ду200 ТС-624.000-032 Н (200 мм)</t>
  </si>
  <si>
    <t>Опора скользящая приварная Ду150 ТС-623.000-023 Н (200 мм)</t>
  </si>
  <si>
    <t>Опора скользящая приварная Ду100 ТС-623.000-020 Н (200 мм)</t>
  </si>
  <si>
    <t>Опора неподвижная двухупорная Ду100 ТС-660.00.00-06</t>
  </si>
  <si>
    <t>Опорная конструкция Н23 для трубы Ду100</t>
  </si>
  <si>
    <t>Цилиндры минераловатные, марка ROCKWOOL, толщиной 60 мм, для Ду100</t>
  </si>
  <si>
    <t>Опорная конструкция Н25, Н26 для трубы Ду100</t>
  </si>
  <si>
    <t>Установка опорных подушек под трубопроводы теплосети</t>
  </si>
  <si>
    <t>Швеллеры № 18 сталь марки С245</t>
  </si>
  <si>
    <t>Сталь угловая равнополочная, марка стали С245, размером 50х50 мм, толщиной 5</t>
  </si>
  <si>
    <t>Сталь листовая горячекатаная 5 мм, марки С245</t>
  </si>
  <si>
    <t>Изготовление металлических конструкций под неподвижные опоры в условия производственной базы (Н18… Н20)</t>
  </si>
  <si>
    <t>Швеллеры № 20 сталь марки С245</t>
  </si>
  <si>
    <t>Сталь листовая горячекатаная 10 мм, марки С245</t>
  </si>
  <si>
    <t>Изготовление металлических конструкций под неподвижные опоры в условия производственной базы (Н1…Н5)</t>
  </si>
  <si>
    <t>Изготовление металлических конструкций под неподвижные опоры в условия производственной базы (Н25, Н26)</t>
  </si>
  <si>
    <t>Монтаж опорных конструкций для крепления трубопроводов внутри зданий и сооружений, массой: до 0,1 т</t>
  </si>
  <si>
    <t>Ультразвуковой контроль сварных соединений</t>
  </si>
  <si>
    <t>Контроль качества сварных соединений труб ультразвуковым методом на трассе, условный диаметр: 100 мм</t>
  </si>
  <si>
    <t>Контроль качества сварных соединений труб ультразвуковым методом на трассе, условный диаметр: 150 мм</t>
  </si>
  <si>
    <t>Контроль качества сварных соединений труб ультразвуковым методом на трассе, условный диаметр: 200 мм</t>
  </si>
  <si>
    <t>1 стык</t>
  </si>
  <si>
    <t>Арматура d8 III L=490мм</t>
  </si>
  <si>
    <t>Арматура d8 III L=950мм</t>
  </si>
  <si>
    <t>Бетон В15 W4 F150</t>
  </si>
  <si>
    <t>Хомут</t>
  </si>
  <si>
    <t>Манжета МГ108/377</t>
  </si>
  <si>
    <t>Узел заделки торца футляра при переходе на бесканальную прокладку трубопроводов в ППУ изоляции</t>
  </si>
  <si>
    <t>Промасленная пакля</t>
  </si>
  <si>
    <t>Бетон В7,5</t>
  </si>
  <si>
    <t>Герметик полиуретановый набухающий</t>
  </si>
  <si>
    <t>мл</t>
  </si>
  <si>
    <t>Раздел №5</t>
  </si>
  <si>
    <t>Раздел №6</t>
  </si>
  <si>
    <t>Раздел №7</t>
  </si>
  <si>
    <t>Раздел №8</t>
  </si>
  <si>
    <t>5.4</t>
  </si>
  <si>
    <t>6.5</t>
  </si>
  <si>
    <t>10.1</t>
  </si>
  <si>
    <t>11.1</t>
  </si>
  <si>
    <t>11.2</t>
  </si>
  <si>
    <t>5.5</t>
  </si>
  <si>
    <t>5.6</t>
  </si>
  <si>
    <t>5.7</t>
  </si>
  <si>
    <t>10.2</t>
  </si>
  <si>
    <t>12.1</t>
  </si>
  <si>
    <t>12.2</t>
  </si>
  <si>
    <t>7.8</t>
  </si>
  <si>
    <t>7.9</t>
  </si>
  <si>
    <t>10.3</t>
  </si>
  <si>
    <t>14</t>
  </si>
  <si>
    <t>15</t>
  </si>
  <si>
    <t>15.1</t>
  </si>
  <si>
    <t>15.2</t>
  </si>
  <si>
    <t>Бетон В25</t>
  </si>
  <si>
    <t>Корпус 17. Подвальная прокладка трубопроводов</t>
  </si>
  <si>
    <t>Корпус 18. Подвальная прокладка трубопроводов</t>
  </si>
  <si>
    <t>Корпус 19. Подвальная прокладка трубопроводов</t>
  </si>
  <si>
    <t>Корпус 20. Подвальная прокладка трубопроводов</t>
  </si>
  <si>
    <t>Корпус 21. Подвальная прокладка трубопроводов</t>
  </si>
  <si>
    <t>Фасонные элементы</t>
  </si>
  <si>
    <t>Запорно-регулирующая арматура для трубопроводов</t>
  </si>
  <si>
    <t>Теплоизоляция трубопроводов</t>
  </si>
  <si>
    <t>Трубы стальные бесшовные d219х6</t>
  </si>
  <si>
    <t>Трубы стальные бесшовные d159х6</t>
  </si>
  <si>
    <t>Трубы стальные бесшовные d133х6</t>
  </si>
  <si>
    <t>Трубы стальные бесшовные d108х6</t>
  </si>
  <si>
    <t>Трубы стальные бесшовные d108х5</t>
  </si>
  <si>
    <t>Труба стальная бесшовная d89х6,0</t>
  </si>
  <si>
    <t>Трубы стальные бесшовные d76х6</t>
  </si>
  <si>
    <t>Трубы стальные бесшовные d57х6</t>
  </si>
  <si>
    <t>Трубы стальные бесшовные d45х6</t>
  </si>
  <si>
    <t>Трубы стальные бесшовные d32х6</t>
  </si>
  <si>
    <t>Трубы стальные бесшовные d32х4</t>
  </si>
  <si>
    <t>Трубы стальные бесшовные d25х6</t>
  </si>
  <si>
    <t>Трубы стальные бесшовные d20х2,5</t>
  </si>
  <si>
    <t>Крепление трубопроводов</t>
  </si>
  <si>
    <t>Оборудование</t>
  </si>
  <si>
    <t>Труба стальная бесшовная горячедеформированная в изоляции из ППУ-345 159х6/280</t>
  </si>
  <si>
    <t>Труба стальная бесшовная горячедеформированная в изоляции из ППУ-345 108х6/180</t>
  </si>
  <si>
    <t>Труба стальная бесшовная горячедеформированная в изоляции из ППУ-345 108х5/200</t>
  </si>
  <si>
    <t>Труба стальная бесшовная горячедеформированная в изоляции из ППУ-345 d76х6/140</t>
  </si>
  <si>
    <t>Труба стальная бесшовная горячедеформированная в изоляции из ППУ-345 d57х5/125</t>
  </si>
  <si>
    <t>Труба стальная бесшовная горячедеформированная в изоляции из ППУ-345 d45х4/125</t>
  </si>
  <si>
    <t>Каналы</t>
  </si>
  <si>
    <t>Железобетонный канализационный колодец диаметром: 1,5 м</t>
  </si>
  <si>
    <t>Кольцо опорное КО-6</t>
  </si>
  <si>
    <t>Плита перекрытия ПП10-2</t>
  </si>
  <si>
    <t>Кольцо стеновое смотровых колодцев КС10.9</t>
  </si>
  <si>
    <t>Кольцо стеновое смотровых колодцев КС10.6</t>
  </si>
  <si>
    <t>Железобетонный канализационный колодец диаметром: 1 м</t>
  </si>
  <si>
    <t>Сальники</t>
  </si>
  <si>
    <t>ЛИМИТНО-ЗАБОРНАЯ КАРТА  № 1</t>
  </si>
  <si>
    <t>Испытания</t>
  </si>
  <si>
    <t>Промывка  трубопроводов диаметром: до 100 мм</t>
  </si>
  <si>
    <t>Испытание на прочность и герметичность: трубопроводов диаметром: до 200 мм</t>
  </si>
  <si>
    <t>Испытание на прочность и герметичность: трубопроводов диаметром: до 100 мм</t>
  </si>
  <si>
    <t>Промывка  трубопроводов диаметром: до 50 мм</t>
  </si>
  <si>
    <t>Испытание на прочность и герметичность: трубопроводов диаметром: до 50 мм</t>
  </si>
  <si>
    <t>Каналы тепловых сетей</t>
  </si>
  <si>
    <t>Корпус 21. Подземная прокладка</t>
  </si>
  <si>
    <t>_________________Мышелов Д.В.</t>
  </si>
  <si>
    <t>Корпус 18. Подземная прокладка трубопроводов</t>
  </si>
  <si>
    <t>Опорная конструкция Н6…Н13 для трубы Ду200</t>
  </si>
  <si>
    <t>Опорная конструкция Н2 для трубы Ду200</t>
  </si>
  <si>
    <t>Изготовление металлических конструкций под неподвижные опоры в условия производственной базы (Н2, Н6…Н14)</t>
  </si>
  <si>
    <t>6.6</t>
  </si>
  <si>
    <t>6.7</t>
  </si>
  <si>
    <t>Корпус 19. Подземная прокладка трубопроводов</t>
  </si>
  <si>
    <t>Переход К-219х6-159х6</t>
  </si>
  <si>
    <t>Опорная конструкция Н14 для трубы Ду200</t>
  </si>
  <si>
    <t>Изготовление металлических конструкций под неподвижные опоры в условия производственной базы (Н14)</t>
  </si>
  <si>
    <t>Изготовление металлических конструкций под неподвижные опоры в условия производственной базы (Н15… Н17; Н23)</t>
  </si>
  <si>
    <t>Земляные работы при монтаже дренажной системы в границах стройплощадки</t>
  </si>
  <si>
    <t>Засыпка  траншей, пазух котлованов и ям, группа грунтов: 1 с уплотнением</t>
  </si>
  <si>
    <t>Пробивка отверстий в стенке тепловой камеры</t>
  </si>
  <si>
    <t>6.8</t>
  </si>
  <si>
    <t>6.9</t>
  </si>
  <si>
    <t>12.3</t>
  </si>
  <si>
    <t>12.4</t>
  </si>
  <si>
    <t>12.5</t>
  </si>
  <si>
    <t>13</t>
  </si>
  <si>
    <t>13.1</t>
  </si>
  <si>
    <t>13.2</t>
  </si>
  <si>
    <t>14.1</t>
  </si>
  <si>
    <t>14.2</t>
  </si>
  <si>
    <t>14.3</t>
  </si>
  <si>
    <t>Раздел №9</t>
  </si>
  <si>
    <t>ЛИМИТНО-ЗАБОРНАЯ КАРТА  № 5</t>
  </si>
  <si>
    <t>Местный грунт</t>
  </si>
  <si>
    <t>Труба стальная бесшовная горячедеформированная в изоляции из ППУ-345 219х6/355</t>
  </si>
  <si>
    <t>Корпус 19. Подземная прокладка</t>
  </si>
  <si>
    <t>ЛИМИТНО-ЗАБОРНАЯ КАРТА  № 3</t>
  </si>
  <si>
    <t>ЛИМИТНО-ЗАБОРНАЯ КАРТА  № 2</t>
  </si>
  <si>
    <t>Корпус 18. Подземная прокладка</t>
  </si>
  <si>
    <t>Корпус 20. Подземная прокладка</t>
  </si>
  <si>
    <t>ЛИМИТНО-ЗАБОРНАЯ КАРТА  № 4</t>
  </si>
  <si>
    <t>Отвод 90° в изоляции из ППУ-345 с оболочкой из ПЭ 219х6/355-2-ППУ-ПЭ с ОДК В20 1000/1000</t>
  </si>
  <si>
    <t>Цена за ед.изм., руб.</t>
  </si>
  <si>
    <t>Общая стоимость, руб.</t>
  </si>
  <si>
    <t>материалы</t>
  </si>
  <si>
    <t>СМР</t>
  </si>
  <si>
    <t>Итого</t>
  </si>
  <si>
    <t>Итого по разделу №1</t>
  </si>
  <si>
    <t>Итого по разделу№ 4:</t>
  </si>
  <si>
    <t>Итого:</t>
  </si>
  <si>
    <t>ВСЕГО по КП</t>
  </si>
  <si>
    <t>В том числе НДС 20%</t>
  </si>
  <si>
    <t>Итого по разделу испытания:</t>
  </si>
  <si>
    <t>Итого по разделу №2</t>
  </si>
  <si>
    <t>Приложение № 1</t>
  </si>
  <si>
    <t>ОРГАНИЗАЦИЯ</t>
  </si>
  <si>
    <t>НАИМЕНОВАНИЕ</t>
  </si>
  <si>
    <t>КОММЕРЧЕСКОЕ ПРЕДЛОЖЕНИЕ №1</t>
  </si>
  <si>
    <t xml:space="preserve">Устройство тепловых сетей </t>
  </si>
  <si>
    <t>ВЕДОМОСТЬ ОБЪЕМОВ РАБОТ №1</t>
  </si>
  <si>
    <t>Итого по разделу№ 8:</t>
  </si>
  <si>
    <t>Итого по разделу №7</t>
  </si>
  <si>
    <t>Итого по разделу №6</t>
  </si>
  <si>
    <t>Итого по разделу №5</t>
  </si>
  <si>
    <t>Итого по разделу №4</t>
  </si>
  <si>
    <t>Итого по разделу №3</t>
  </si>
  <si>
    <t>Итого по разделу №8</t>
  </si>
  <si>
    <t>Коммерческое предложение №5</t>
  </si>
  <si>
    <t>Устройство тепловых сетей</t>
  </si>
  <si>
    <t>ВЕДОМОСТЬ ОБЪЕМОВ РАБОТ №5</t>
  </si>
  <si>
    <t>ВЕДОМОСТЬ ОБЪЕМОВ РАБОТ №4</t>
  </si>
  <si>
    <t>Коммерческое предложение №4</t>
  </si>
  <si>
    <t>ВЕДОМОСТЬ ОБЪЕМОВ РАБОТ №3</t>
  </si>
  <si>
    <t>Коммерческое предложение №3</t>
  </si>
  <si>
    <t>ВЕДОМОСТЬ ОБЪЕМОВ РАБОТ №2</t>
  </si>
  <si>
    <t>Коммерческое предложение №2</t>
  </si>
  <si>
    <t>Корпус 20. Подземная прокладка трубопроводов</t>
  </si>
  <si>
    <t>Корпус 21. Подземная прокладка трубопроводов</t>
  </si>
  <si>
    <t>ОДК</t>
  </si>
  <si>
    <t>Комплекс работ по монтажу и пуско-наладочным работам системы ОДК</t>
  </si>
  <si>
    <t>Итого по разделу№ 9:</t>
  </si>
  <si>
    <t>Итого по разделу№ 7:</t>
  </si>
  <si>
    <t>Раздел №10</t>
  </si>
  <si>
    <t>Итого по разделу№ 10:</t>
  </si>
  <si>
    <t>Договорная цена</t>
  </si>
  <si>
    <t>цена поставки</t>
  </si>
  <si>
    <t>Пробивка отверстий в ж/б стенах h=250 мм, 400*400 (бурение)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</si>
</sst>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3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2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vertAlign val="superscript"/>
      <sz val="10"/>
      <color indexed="8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2"/>
      <name val="Arial"/>
      <family val="2"/>
      <charset val="204"/>
    </font>
    <font>
      <sz val="12"/>
      <color rgb="FFFF000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2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1" fillId="0" borderId="0"/>
    <xf numFmtId="0" fontId="21" fillId="0" borderId="0"/>
    <xf numFmtId="0" fontId="21" fillId="0" borderId="0"/>
    <xf numFmtId="0" fontId="32" fillId="0" borderId="0"/>
    <xf numFmtId="0" fontId="32" fillId="0" borderId="0"/>
    <xf numFmtId="43" fontId="32" fillId="0" borderId="0" applyFont="0" applyFill="0" applyBorder="0" applyAlignment="0" applyProtection="0"/>
  </cellStyleXfs>
  <cellXfs count="463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 applyProtection="1">
      <alignment horizontal="right" vertical="center"/>
      <protection locked="0"/>
    </xf>
    <xf numFmtId="0" fontId="12" fillId="0" borderId="0" xfId="0" applyFont="1"/>
    <xf numFmtId="0" fontId="4" fillId="0" borderId="0" xfId="0" applyFont="1" applyAlignment="1" applyProtection="1">
      <alignment horizontal="right" vertical="center"/>
      <protection locked="0"/>
    </xf>
    <xf numFmtId="2" fontId="4" fillId="0" borderId="0" xfId="0" applyNumberFormat="1" applyFont="1" applyAlignment="1" applyProtection="1">
      <alignment horizontal="right" vertical="center"/>
      <protection locked="0"/>
    </xf>
    <xf numFmtId="0" fontId="13" fillId="0" borderId="0" xfId="0" applyFont="1"/>
    <xf numFmtId="0" fontId="6" fillId="0" borderId="0" xfId="0" applyFont="1" applyAlignment="1" applyProtection="1">
      <alignment horizontal="right" vertical="center"/>
      <protection locked="0"/>
    </xf>
    <xf numFmtId="0" fontId="10" fillId="0" borderId="0" xfId="0" applyFont="1"/>
    <xf numFmtId="0" fontId="14" fillId="0" borderId="0" xfId="0" applyFont="1"/>
    <xf numFmtId="0" fontId="8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vertical="center"/>
    </xf>
    <xf numFmtId="2" fontId="15" fillId="0" borderId="0" xfId="0" applyNumberFormat="1" applyFont="1" applyAlignment="1">
      <alignment horizontal="left" vertical="center"/>
    </xf>
    <xf numFmtId="2" fontId="6" fillId="0" borderId="0" xfId="0" applyNumberFormat="1" applyFont="1" applyAlignment="1">
      <alignment horizontal="right" vertical="center"/>
    </xf>
    <xf numFmtId="2" fontId="16" fillId="0" borderId="0" xfId="0" applyNumberFormat="1" applyFont="1" applyAlignment="1">
      <alignment horizontal="center" vertical="center" wrapText="1"/>
    </xf>
    <xf numFmtId="2" fontId="15" fillId="0" borderId="0" xfId="0" applyNumberFormat="1" applyFont="1" applyAlignment="1">
      <alignment horizontal="left" wrapText="1"/>
    </xf>
    <xf numFmtId="0" fontId="1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16" fillId="0" borderId="0" xfId="0" applyFont="1" applyAlignment="1">
      <alignment horizontal="right" vertical="center" wrapText="1"/>
    </xf>
    <xf numFmtId="2" fontId="6" fillId="0" borderId="0" xfId="0" applyNumberFormat="1" applyFont="1" applyAlignment="1">
      <alignment horizontal="center" vertical="center" wrapText="1"/>
    </xf>
    <xf numFmtId="2" fontId="16" fillId="0" borderId="0" xfId="0" applyNumberFormat="1" applyFont="1" applyAlignment="1">
      <alignment horizontal="right" vertical="center" wrapText="1"/>
    </xf>
    <xf numFmtId="0" fontId="15" fillId="0" borderId="0" xfId="0" applyFont="1" applyBorder="1"/>
    <xf numFmtId="0" fontId="6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right" vertical="center" wrapText="1"/>
    </xf>
    <xf numFmtId="0" fontId="2" fillId="2" borderId="2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17" fillId="0" borderId="13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vertical="center" wrapText="1"/>
    </xf>
    <xf numFmtId="0" fontId="17" fillId="0" borderId="15" xfId="0" applyFont="1" applyBorder="1" applyAlignment="1">
      <alignment horizontal="center" vertical="center" wrapText="1"/>
    </xf>
    <xf numFmtId="4" fontId="17" fillId="0" borderId="14" xfId="0" applyNumberFormat="1" applyFont="1" applyBorder="1" applyAlignment="1">
      <alignment horizontal="center" vertical="center" wrapText="1"/>
    </xf>
    <xf numFmtId="49" fontId="7" fillId="0" borderId="13" xfId="0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vertical="center" wrapText="1"/>
    </xf>
    <xf numFmtId="49" fontId="17" fillId="0" borderId="18" xfId="0" applyNumberFormat="1" applyFont="1" applyBorder="1" applyAlignment="1">
      <alignment horizontal="center" vertical="center" wrapText="1"/>
    </xf>
    <xf numFmtId="0" fontId="8" fillId="0" borderId="19" xfId="0" applyFont="1" applyBorder="1" applyAlignment="1">
      <alignment vertical="center" wrapText="1"/>
    </xf>
    <xf numFmtId="0" fontId="17" fillId="0" borderId="19" xfId="0" applyFont="1" applyBorder="1" applyAlignment="1">
      <alignment horizontal="center" vertical="center" wrapText="1"/>
    </xf>
    <xf numFmtId="4" fontId="17" fillId="0" borderId="20" xfId="0" applyNumberFormat="1" applyFont="1" applyBorder="1" applyAlignment="1">
      <alignment horizontal="center" vertical="center" wrapText="1"/>
    </xf>
    <xf numFmtId="49" fontId="7" fillId="0" borderId="15" xfId="0" applyNumberFormat="1" applyFont="1" applyBorder="1" applyAlignment="1">
      <alignment horizontal="center" vertical="center" wrapText="1"/>
    </xf>
    <xf numFmtId="0" fontId="7" fillId="0" borderId="15" xfId="0" applyFont="1" applyBorder="1" applyAlignment="1">
      <alignment vertical="center" wrapText="1"/>
    </xf>
    <xf numFmtId="0" fontId="1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vertical="center" wrapText="1"/>
    </xf>
    <xf numFmtId="49" fontId="17" fillId="0" borderId="15" xfId="0" applyNumberFormat="1" applyFont="1" applyBorder="1" applyAlignment="1">
      <alignment horizontal="center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21" xfId="0" applyNumberFormat="1" applyFont="1" applyBorder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4" fontId="3" fillId="0" borderId="21" xfId="0" applyNumberFormat="1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4" fontId="5" fillId="0" borderId="12" xfId="0" applyNumberFormat="1" applyFont="1" applyBorder="1" applyAlignment="1">
      <alignment horizontal="center" vertical="center" wrapText="1"/>
    </xf>
    <xf numFmtId="4" fontId="5" fillId="0" borderId="17" xfId="0" applyNumberFormat="1" applyFont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center" vertical="center" wrapText="1"/>
    </xf>
    <xf numFmtId="4" fontId="3" fillId="0" borderId="12" xfId="0" applyNumberFormat="1" applyFont="1" applyBorder="1" applyAlignment="1">
      <alignment horizontal="center" vertical="center" wrapText="1"/>
    </xf>
    <xf numFmtId="4" fontId="3" fillId="0" borderId="17" xfId="0" applyNumberFormat="1" applyFont="1" applyBorder="1" applyAlignment="1">
      <alignment horizontal="center" vertical="center" wrapText="1"/>
    </xf>
    <xf numFmtId="4" fontId="3" fillId="0" borderId="14" xfId="0" applyNumberFormat="1" applyFont="1" applyBorder="1" applyAlignment="1">
      <alignment horizontal="center" vertical="center" wrapText="1"/>
    </xf>
    <xf numFmtId="4" fontId="3" fillId="0" borderId="22" xfId="0" applyNumberFormat="1" applyFont="1" applyBorder="1" applyAlignment="1">
      <alignment horizontal="center" vertical="center" wrapText="1"/>
    </xf>
    <xf numFmtId="4" fontId="5" fillId="0" borderId="23" xfId="0" applyNumberFormat="1" applyFont="1" applyBorder="1" applyAlignment="1">
      <alignment horizontal="center" vertical="center" wrapText="1"/>
    </xf>
    <xf numFmtId="4" fontId="5" fillId="0" borderId="22" xfId="0" applyNumberFormat="1" applyFont="1" applyBorder="1" applyAlignment="1">
      <alignment horizontal="center" vertical="center" wrapText="1"/>
    </xf>
    <xf numFmtId="4" fontId="3" fillId="0" borderId="23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4" fontId="7" fillId="0" borderId="14" xfId="0" applyNumberFormat="1" applyFont="1" applyBorder="1" applyAlignment="1">
      <alignment horizontal="center" vertical="center" wrapText="1"/>
    </xf>
    <xf numFmtId="3" fontId="7" fillId="0" borderId="14" xfId="0" applyNumberFormat="1" applyFont="1" applyBorder="1" applyAlignment="1">
      <alignment horizontal="center" vertical="center" wrapText="1"/>
    </xf>
    <xf numFmtId="3" fontId="17" fillId="0" borderId="14" xfId="0" applyNumberFormat="1" applyFont="1" applyBorder="1" applyAlignment="1">
      <alignment horizontal="center" vertical="center" wrapText="1"/>
    </xf>
    <xf numFmtId="49" fontId="17" fillId="0" borderId="19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7" fillId="0" borderId="18" xfId="0" applyNumberFormat="1" applyFont="1" applyBorder="1" applyAlignment="1">
      <alignment horizontal="center" vertical="center" wrapText="1"/>
    </xf>
    <xf numFmtId="49" fontId="7" fillId="0" borderId="19" xfId="0" applyNumberFormat="1" applyFont="1" applyBorder="1" applyAlignment="1">
      <alignment horizontal="center" vertical="center" wrapText="1"/>
    </xf>
    <xf numFmtId="0" fontId="7" fillId="0" borderId="19" xfId="0" applyFont="1" applyBorder="1" applyAlignment="1">
      <alignment vertical="center" wrapText="1"/>
    </xf>
    <xf numFmtId="0" fontId="7" fillId="0" borderId="19" xfId="0" applyFont="1" applyBorder="1" applyAlignment="1">
      <alignment horizontal="center" vertical="center" wrapText="1"/>
    </xf>
    <xf numFmtId="49" fontId="8" fillId="0" borderId="18" xfId="0" applyNumberFormat="1" applyFont="1" applyBorder="1" applyAlignment="1">
      <alignment horizontal="center" vertical="center" wrapText="1"/>
    </xf>
    <xf numFmtId="49" fontId="8" fillId="0" borderId="19" xfId="0" applyNumberFormat="1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3" fontId="8" fillId="0" borderId="20" xfId="0" applyNumberFormat="1" applyFont="1" applyBorder="1" applyAlignment="1">
      <alignment horizontal="center" vertical="center" wrapText="1"/>
    </xf>
    <xf numFmtId="0" fontId="7" fillId="0" borderId="15" xfId="0" applyFont="1" applyFill="1" applyBorder="1" applyAlignment="1">
      <alignment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center" vertical="center" wrapText="1"/>
    </xf>
    <xf numFmtId="4" fontId="19" fillId="0" borderId="0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7" fillId="0" borderId="28" xfId="0" applyNumberFormat="1" applyFont="1" applyBorder="1" applyAlignment="1">
      <alignment horizontal="center" vertical="center" wrapText="1"/>
    </xf>
    <xf numFmtId="49" fontId="7" fillId="0" borderId="29" xfId="0" applyNumberFormat="1" applyFont="1" applyBorder="1" applyAlignment="1">
      <alignment horizontal="center" vertical="center" wrapText="1"/>
    </xf>
    <xf numFmtId="0" fontId="7" fillId="0" borderId="29" xfId="0" applyFont="1" applyBorder="1" applyAlignment="1">
      <alignment vertical="center" wrapText="1"/>
    </xf>
    <xf numFmtId="0" fontId="7" fillId="0" borderId="29" xfId="0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49" fontId="8" fillId="0" borderId="15" xfId="0" applyNumberFormat="1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center" vertical="center" wrapText="1"/>
    </xf>
    <xf numFmtId="3" fontId="8" fillId="0" borderId="14" xfId="0" applyNumberFormat="1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49" fontId="1" fillId="2" borderId="30" xfId="0" applyNumberFormat="1" applyFont="1" applyFill="1" applyBorder="1" applyAlignment="1">
      <alignment horizontal="center" vertical="center" wrapText="1"/>
    </xf>
    <xf numFmtId="49" fontId="8" fillId="2" borderId="31" xfId="0" applyNumberFormat="1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49" fontId="1" fillId="2" borderId="9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7" fillId="0" borderId="24" xfId="0" applyFont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9" fontId="8" fillId="0" borderId="28" xfId="0" applyNumberFormat="1" applyFont="1" applyBorder="1" applyAlignment="1">
      <alignment horizontal="center" vertical="center" wrapText="1"/>
    </xf>
    <xf numFmtId="49" fontId="8" fillId="0" borderId="29" xfId="0" applyNumberFormat="1" applyFont="1" applyBorder="1" applyAlignment="1">
      <alignment horizontal="center" vertical="center" wrapText="1"/>
    </xf>
    <xf numFmtId="0" fontId="8" fillId="0" borderId="29" xfId="0" applyFont="1" applyBorder="1" applyAlignment="1">
      <alignment vertical="center" wrapText="1"/>
    </xf>
    <xf numFmtId="0" fontId="8" fillId="0" borderId="29" xfId="0" applyFont="1" applyBorder="1" applyAlignment="1">
      <alignment horizontal="center" vertical="center" wrapText="1"/>
    </xf>
    <xf numFmtId="3" fontId="8" fillId="0" borderId="24" xfId="0" applyNumberFormat="1" applyFont="1" applyBorder="1" applyAlignment="1">
      <alignment horizontal="center" vertical="center" wrapText="1"/>
    </xf>
    <xf numFmtId="49" fontId="17" fillId="0" borderId="28" xfId="0" applyNumberFormat="1" applyFont="1" applyBorder="1" applyAlignment="1">
      <alignment horizontal="center" vertical="center" wrapText="1"/>
    </xf>
    <xf numFmtId="49" fontId="17" fillId="0" borderId="29" xfId="0" applyNumberFormat="1" applyFont="1" applyBorder="1" applyAlignment="1">
      <alignment horizontal="center" vertical="center" wrapText="1"/>
    </xf>
    <xf numFmtId="0" fontId="17" fillId="0" borderId="29" xfId="0" applyFont="1" applyBorder="1" applyAlignment="1">
      <alignment vertical="center" wrapText="1"/>
    </xf>
    <xf numFmtId="0" fontId="17" fillId="0" borderId="29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22" fillId="0" borderId="0" xfId="3" applyFont="1" applyAlignment="1">
      <alignment vertical="center"/>
    </xf>
    <xf numFmtId="2" fontId="22" fillId="0" borderId="0" xfId="3" applyNumberFormat="1" applyFont="1" applyAlignment="1">
      <alignment horizontal="right" vertical="center"/>
    </xf>
    <xf numFmtId="0" fontId="22" fillId="0" borderId="0" xfId="3" applyFont="1" applyAlignment="1">
      <alignment horizontal="center" vertical="center"/>
    </xf>
    <xf numFmtId="2" fontId="6" fillId="0" borderId="0" xfId="3" applyNumberFormat="1" applyFont="1" applyAlignment="1">
      <alignment horizontal="right" vertical="center"/>
    </xf>
    <xf numFmtId="0" fontId="6" fillId="0" borderId="0" xfId="3" applyFont="1" applyAlignment="1">
      <alignment vertical="center"/>
    </xf>
    <xf numFmtId="0" fontId="15" fillId="0" borderId="0" xfId="3" applyFont="1"/>
    <xf numFmtId="0" fontId="15" fillId="0" borderId="22" xfId="3" applyFont="1" applyBorder="1"/>
    <xf numFmtId="0" fontId="6" fillId="3" borderId="0" xfId="3" applyFont="1" applyFill="1" applyAlignment="1">
      <alignment horizontal="center" vertical="center" wrapText="1"/>
    </xf>
    <xf numFmtId="0" fontId="16" fillId="3" borderId="0" xfId="3" applyFont="1" applyFill="1" applyAlignment="1">
      <alignment horizontal="left" vertical="center" wrapText="1"/>
    </xf>
    <xf numFmtId="0" fontId="16" fillId="0" borderId="0" xfId="3" applyFont="1" applyAlignment="1">
      <alignment horizontal="center" vertical="center"/>
    </xf>
    <xf numFmtId="0" fontId="16" fillId="0" borderId="0" xfId="3" applyFont="1" applyAlignment="1">
      <alignment horizontal="left" vertical="center" wrapText="1"/>
    </xf>
    <xf numFmtId="0" fontId="6" fillId="0" borderId="0" xfId="3" applyFont="1" applyAlignment="1">
      <alignment horizontal="center" vertical="center"/>
    </xf>
    <xf numFmtId="0" fontId="16" fillId="0" borderId="20" xfId="3" applyFont="1" applyBorder="1" applyAlignment="1">
      <alignment horizontal="center" vertical="center"/>
    </xf>
    <xf numFmtId="0" fontId="22" fillId="0" borderId="19" xfId="3" applyFont="1" applyBorder="1" applyAlignment="1">
      <alignment vertical="center"/>
    </xf>
    <xf numFmtId="0" fontId="16" fillId="0" borderId="19" xfId="3" applyFont="1" applyBorder="1" applyAlignment="1">
      <alignment horizontal="center" vertical="center"/>
    </xf>
    <xf numFmtId="0" fontId="16" fillId="3" borderId="19" xfId="3" applyFont="1" applyFill="1" applyBorder="1" applyAlignment="1">
      <alignment horizontal="center" vertical="center" wrapText="1"/>
    </xf>
    <xf numFmtId="0" fontId="16" fillId="3" borderId="19" xfId="3" applyFont="1" applyFill="1" applyBorder="1" applyAlignment="1">
      <alignment horizontal="left" vertical="center" wrapText="1"/>
    </xf>
    <xf numFmtId="0" fontId="6" fillId="0" borderId="18" xfId="3" applyFont="1" applyBorder="1" applyAlignment="1">
      <alignment horizontal="center" vertical="center"/>
    </xf>
    <xf numFmtId="0" fontId="16" fillId="0" borderId="14" xfId="3" applyFont="1" applyBorder="1" applyAlignment="1">
      <alignment horizontal="center" vertical="center"/>
    </xf>
    <xf numFmtId="0" fontId="22" fillId="0" borderId="15" xfId="3" applyFont="1" applyBorder="1" applyAlignment="1">
      <alignment vertical="center"/>
    </xf>
    <xf numFmtId="0" fontId="16" fillId="0" borderId="15" xfId="3" applyFont="1" applyBorder="1" applyAlignment="1">
      <alignment horizontal="center" vertical="center"/>
    </xf>
    <xf numFmtId="0" fontId="16" fillId="3" borderId="15" xfId="3" applyFont="1" applyFill="1" applyBorder="1" applyAlignment="1">
      <alignment horizontal="center" vertical="center" wrapText="1"/>
    </xf>
    <xf numFmtId="0" fontId="16" fillId="3" borderId="15" xfId="3" applyFont="1" applyFill="1" applyBorder="1" applyAlignment="1">
      <alignment horizontal="left" vertical="center" wrapText="1"/>
    </xf>
    <xf numFmtId="0" fontId="6" fillId="0" borderId="13" xfId="3" applyFont="1" applyBorder="1" applyAlignment="1">
      <alignment horizontal="center" vertical="center"/>
    </xf>
    <xf numFmtId="0" fontId="16" fillId="0" borderId="24" xfId="3" applyFont="1" applyBorder="1" applyAlignment="1">
      <alignment horizontal="center" vertical="center"/>
    </xf>
    <xf numFmtId="0" fontId="22" fillId="0" borderId="29" xfId="3" applyFont="1" applyBorder="1" applyAlignment="1">
      <alignment vertical="center"/>
    </xf>
    <xf numFmtId="0" fontId="16" fillId="0" borderId="29" xfId="3" applyFont="1" applyBorder="1" applyAlignment="1">
      <alignment horizontal="center" vertical="center"/>
    </xf>
    <xf numFmtId="0" fontId="16" fillId="3" borderId="29" xfId="3" applyFont="1" applyFill="1" applyBorder="1" applyAlignment="1">
      <alignment horizontal="center" vertical="center" wrapText="1"/>
    </xf>
    <xf numFmtId="0" fontId="16" fillId="3" borderId="29" xfId="3" applyFont="1" applyFill="1" applyBorder="1" applyAlignment="1">
      <alignment horizontal="left" vertical="center" wrapText="1"/>
    </xf>
    <xf numFmtId="0" fontId="6" fillId="0" borderId="28" xfId="3" applyFont="1" applyBorder="1" applyAlignment="1">
      <alignment horizontal="center" vertical="center"/>
    </xf>
    <xf numFmtId="0" fontId="16" fillId="0" borderId="19" xfId="3" applyFont="1" applyBorder="1" applyAlignment="1">
      <alignment horizontal="left" vertical="center" wrapText="1"/>
    </xf>
    <xf numFmtId="0" fontId="16" fillId="0" borderId="15" xfId="3" applyFont="1" applyBorder="1" applyAlignment="1">
      <alignment horizontal="left" vertical="center" wrapText="1"/>
    </xf>
    <xf numFmtId="0" fontId="6" fillId="3" borderId="29" xfId="3" applyFont="1" applyFill="1" applyBorder="1" applyAlignment="1">
      <alignment horizontal="center" vertical="center" wrapText="1"/>
    </xf>
    <xf numFmtId="0" fontId="16" fillId="0" borderId="29" xfId="3" applyFont="1" applyBorder="1" applyAlignment="1">
      <alignment horizontal="left" vertical="center" wrapText="1"/>
    </xf>
    <xf numFmtId="0" fontId="6" fillId="3" borderId="15" xfId="3" applyFont="1" applyFill="1" applyBorder="1" applyAlignment="1">
      <alignment horizontal="center" vertical="center" wrapText="1"/>
    </xf>
    <xf numFmtId="49" fontId="6" fillId="0" borderId="18" xfId="3" applyNumberFormat="1" applyFont="1" applyBorder="1" applyAlignment="1">
      <alignment horizontal="center" vertical="center" wrapText="1"/>
    </xf>
    <xf numFmtId="0" fontId="16" fillId="3" borderId="15" xfId="3" applyFont="1" applyFill="1" applyBorder="1" applyAlignment="1">
      <alignment vertical="center" wrapText="1"/>
    </xf>
    <xf numFmtId="2" fontId="16" fillId="3" borderId="14" xfId="3" applyNumberFormat="1" applyFont="1" applyFill="1" applyBorder="1" applyAlignment="1">
      <alignment horizontal="center" vertical="center" wrapText="1"/>
    </xf>
    <xf numFmtId="0" fontId="24" fillId="0" borderId="15" xfId="3" applyFont="1" applyBorder="1"/>
    <xf numFmtId="2" fontId="16" fillId="3" borderId="15" xfId="3" applyNumberFormat="1" applyFont="1" applyFill="1" applyBorder="1" applyAlignment="1">
      <alignment horizontal="right" vertical="center" wrapText="1"/>
    </xf>
    <xf numFmtId="2" fontId="6" fillId="0" borderId="15" xfId="3" applyNumberFormat="1" applyFont="1" applyBorder="1" applyAlignment="1">
      <alignment vertical="center"/>
    </xf>
    <xf numFmtId="2" fontId="16" fillId="3" borderId="15" xfId="3" applyNumberFormat="1" applyFont="1" applyFill="1" applyBorder="1" applyAlignment="1">
      <alignment horizontal="center" vertical="center" wrapText="1"/>
    </xf>
    <xf numFmtId="49" fontId="6" fillId="3" borderId="15" xfId="3" applyNumberFormat="1" applyFont="1" applyFill="1" applyBorder="1" applyAlignment="1">
      <alignment horizontal="center" vertical="center"/>
    </xf>
    <xf numFmtId="49" fontId="6" fillId="3" borderId="13" xfId="3" applyNumberFormat="1" applyFont="1" applyFill="1" applyBorder="1" applyAlignment="1">
      <alignment horizontal="center" vertical="center"/>
    </xf>
    <xf numFmtId="0" fontId="6" fillId="0" borderId="0" xfId="3" applyFont="1" applyAlignment="1" applyProtection="1">
      <alignment horizontal="center" vertical="center"/>
      <protection locked="0"/>
    </xf>
    <xf numFmtId="0" fontId="23" fillId="0" borderId="24" xfId="2" applyFont="1" applyBorder="1" applyAlignment="1">
      <alignment horizontal="center" vertical="center" wrapText="1"/>
    </xf>
    <xf numFmtId="0" fontId="6" fillId="0" borderId="0" xfId="3" applyFont="1" applyAlignment="1" applyProtection="1">
      <alignment vertical="center"/>
      <protection locked="0"/>
    </xf>
    <xf numFmtId="0" fontId="8" fillId="0" borderId="0" xfId="3" applyFont="1" applyAlignment="1">
      <alignment vertical="center"/>
    </xf>
    <xf numFmtId="0" fontId="10" fillId="0" borderId="0" xfId="3" applyFont="1" applyAlignment="1">
      <alignment vertical="center"/>
    </xf>
    <xf numFmtId="0" fontId="29" fillId="0" borderId="0" xfId="3" applyFont="1"/>
    <xf numFmtId="0" fontId="10" fillId="0" borderId="0" xfId="3" applyFont="1"/>
    <xf numFmtId="0" fontId="30" fillId="0" borderId="0" xfId="3" applyFont="1"/>
    <xf numFmtId="0" fontId="22" fillId="0" borderId="0" xfId="3" applyFont="1" applyAlignment="1" applyProtection="1">
      <alignment vertical="center"/>
      <protection locked="0"/>
    </xf>
    <xf numFmtId="0" fontId="22" fillId="0" borderId="0" xfId="3" applyFont="1" applyAlignment="1" applyProtection="1">
      <alignment horizontal="center" vertical="center"/>
      <protection locked="0"/>
    </xf>
    <xf numFmtId="0" fontId="26" fillId="0" borderId="0" xfId="3" applyFont="1" applyAlignment="1">
      <alignment vertical="center"/>
    </xf>
    <xf numFmtId="0" fontId="31" fillId="0" borderId="0" xfId="3" applyFont="1" applyAlignment="1">
      <alignment vertical="center"/>
    </xf>
    <xf numFmtId="4" fontId="5" fillId="0" borderId="0" xfId="0" applyNumberFormat="1" applyFont="1" applyAlignment="1">
      <alignment horizontal="center" vertical="center" wrapText="1"/>
    </xf>
    <xf numFmtId="4" fontId="19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15" fillId="0" borderId="0" xfId="4" applyFont="1" applyAlignment="1">
      <alignment horizontal="center"/>
    </xf>
    <xf numFmtId="0" fontId="15" fillId="0" borderId="32" xfId="4" applyFont="1" applyBorder="1"/>
    <xf numFmtId="0" fontId="15" fillId="0" borderId="0" xfId="4" applyFont="1"/>
    <xf numFmtId="0" fontId="7" fillId="0" borderId="15" xfId="4" applyFont="1" applyBorder="1" applyAlignment="1">
      <alignment horizontal="center" vertical="center" wrapText="1"/>
    </xf>
    <xf numFmtId="2" fontId="4" fillId="0" borderId="0" xfId="4" applyNumberFormat="1" applyFont="1" applyAlignment="1" applyProtection="1">
      <alignment horizontal="right" vertical="center"/>
      <protection locked="0"/>
    </xf>
    <xf numFmtId="0" fontId="6" fillId="0" borderId="0" xfId="4" applyFont="1" applyAlignment="1" applyProtection="1">
      <alignment horizontal="right" vertical="center"/>
      <protection locked="0"/>
    </xf>
    <xf numFmtId="0" fontId="4" fillId="0" borderId="0" xfId="4" applyFont="1" applyAlignment="1" applyProtection="1">
      <alignment horizontal="right" vertical="center"/>
      <protection locked="0"/>
    </xf>
    <xf numFmtId="0" fontId="11" fillId="0" borderId="0" xfId="4" applyFont="1" applyAlignment="1" applyProtection="1">
      <alignment horizontal="right" vertical="center"/>
      <protection locked="0"/>
    </xf>
    <xf numFmtId="49" fontId="10" fillId="0" borderId="0" xfId="3" applyNumberFormat="1" applyFont="1" applyAlignment="1">
      <alignment horizontal="center" vertical="center" wrapText="1"/>
    </xf>
    <xf numFmtId="49" fontId="6" fillId="0" borderId="13" xfId="3" applyNumberFormat="1" applyFont="1" applyBorder="1" applyAlignment="1">
      <alignment horizontal="center" vertical="center" wrapText="1"/>
    </xf>
    <xf numFmtId="49" fontId="6" fillId="0" borderId="28" xfId="3" applyNumberFormat="1" applyFont="1" applyBorder="1" applyAlignment="1">
      <alignment horizontal="center" vertical="center" wrapText="1"/>
    </xf>
    <xf numFmtId="4" fontId="5" fillId="0" borderId="33" xfId="0" applyNumberFormat="1" applyFont="1" applyBorder="1" applyAlignment="1">
      <alignment horizontal="center" vertical="center" wrapText="1"/>
    </xf>
    <xf numFmtId="4" fontId="3" fillId="0" borderId="33" xfId="0" applyNumberFormat="1" applyFont="1" applyBorder="1" applyAlignment="1">
      <alignment horizontal="center" vertical="center" wrapText="1"/>
    </xf>
    <xf numFmtId="4" fontId="5" fillId="0" borderId="34" xfId="0" applyNumberFormat="1" applyFont="1" applyBorder="1" applyAlignment="1">
      <alignment horizontal="center" vertical="center" wrapText="1"/>
    </xf>
    <xf numFmtId="4" fontId="3" fillId="0" borderId="34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49" fontId="10" fillId="0" borderId="0" xfId="3" applyNumberFormat="1" applyFont="1" applyAlignment="1">
      <alignment horizontal="center" vertical="center" wrapText="1"/>
    </xf>
    <xf numFmtId="49" fontId="6" fillId="0" borderId="13" xfId="3" applyNumberFormat="1" applyFont="1" applyBorder="1" applyAlignment="1">
      <alignment horizontal="center" vertical="center" wrapText="1"/>
    </xf>
    <xf numFmtId="49" fontId="6" fillId="0" borderId="28" xfId="3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19" xfId="5" applyFont="1" applyBorder="1" applyAlignment="1">
      <alignment horizontal="center" vertical="center" wrapText="1"/>
    </xf>
    <xf numFmtId="0" fontId="2" fillId="0" borderId="20" xfId="5" applyFont="1" applyBorder="1" applyAlignment="1">
      <alignment horizontal="center" vertical="center" wrapText="1"/>
    </xf>
    <xf numFmtId="4" fontId="5" fillId="0" borderId="15" xfId="0" applyNumberFormat="1" applyFont="1" applyBorder="1" applyAlignment="1">
      <alignment horizontal="center" vertical="center" wrapText="1"/>
    </xf>
    <xf numFmtId="2" fontId="2" fillId="2" borderId="15" xfId="6" applyNumberFormat="1" applyFont="1" applyFill="1" applyBorder="1" applyAlignment="1">
      <alignment horizontal="center" vertical="center" wrapText="1"/>
    </xf>
    <xf numFmtId="2" fontId="1" fillId="2" borderId="15" xfId="6" applyNumberFormat="1" applyFont="1" applyFill="1" applyBorder="1" applyAlignment="1">
      <alignment horizontal="center" vertical="center" wrapText="1"/>
    </xf>
    <xf numFmtId="4" fontId="3" fillId="0" borderId="15" xfId="0" applyNumberFormat="1" applyFont="1" applyBorder="1" applyAlignment="1">
      <alignment horizontal="center" vertical="center" wrapText="1"/>
    </xf>
    <xf numFmtId="4" fontId="17" fillId="0" borderId="15" xfId="0" applyNumberFormat="1" applyFont="1" applyBorder="1" applyAlignment="1">
      <alignment horizontal="center" vertical="center" wrapText="1"/>
    </xf>
    <xf numFmtId="4" fontId="19" fillId="0" borderId="15" xfId="0" applyNumberFormat="1" applyFont="1" applyBorder="1" applyAlignment="1">
      <alignment horizontal="center" vertical="center" wrapText="1"/>
    </xf>
    <xf numFmtId="2" fontId="2" fillId="2" borderId="14" xfId="6" applyNumberFormat="1" applyFont="1" applyFill="1" applyBorder="1" applyAlignment="1">
      <alignment horizontal="center" vertical="center" wrapText="1"/>
    </xf>
    <xf numFmtId="2" fontId="2" fillId="2" borderId="20" xfId="6" applyNumberFormat="1" applyFont="1" applyFill="1" applyBorder="1" applyAlignment="1">
      <alignment horizontal="center" vertical="center" wrapText="1"/>
    </xf>
    <xf numFmtId="49" fontId="17" fillId="0" borderId="30" xfId="0" applyNumberFormat="1" applyFont="1" applyBorder="1" applyAlignment="1">
      <alignment horizontal="center" vertical="center" wrapText="1"/>
    </xf>
    <xf numFmtId="49" fontId="17" fillId="0" borderId="31" xfId="0" applyNumberFormat="1" applyFont="1" applyBorder="1" applyAlignment="1">
      <alignment horizontal="center" vertical="center" wrapText="1"/>
    </xf>
    <xf numFmtId="0" fontId="17" fillId="0" borderId="31" xfId="0" applyFont="1" applyBorder="1" applyAlignment="1">
      <alignment vertical="center" wrapText="1"/>
    </xf>
    <xf numFmtId="0" fontId="17" fillId="0" borderId="31" xfId="0" applyFont="1" applyBorder="1" applyAlignment="1">
      <alignment horizontal="center" vertical="center" wrapText="1"/>
    </xf>
    <xf numFmtId="4" fontId="5" fillId="0" borderId="31" xfId="0" applyNumberFormat="1" applyFont="1" applyBorder="1" applyAlignment="1">
      <alignment horizontal="center" vertical="center" wrapText="1"/>
    </xf>
    <xf numFmtId="2" fontId="2" fillId="2" borderId="31" xfId="6" applyNumberFormat="1" applyFont="1" applyFill="1" applyBorder="1" applyAlignment="1">
      <alignment horizontal="center" vertical="center" wrapText="1"/>
    </xf>
    <xf numFmtId="2" fontId="2" fillId="2" borderId="7" xfId="6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2" fillId="0" borderId="10" xfId="5" applyFont="1" applyBorder="1" applyAlignment="1">
      <alignment horizontal="center" vertical="center" wrapText="1"/>
    </xf>
    <xf numFmtId="0" fontId="8" fillId="0" borderId="16" xfId="5" applyFont="1" applyBorder="1" applyAlignment="1">
      <alignment horizontal="center" vertical="center" wrapText="1"/>
    </xf>
    <xf numFmtId="0" fontId="2" fillId="0" borderId="16" xfId="5" applyFont="1" applyBorder="1" applyAlignment="1">
      <alignment vertical="center" wrapText="1"/>
    </xf>
    <xf numFmtId="0" fontId="2" fillId="0" borderId="16" xfId="5" applyFont="1" applyBorder="1" applyAlignment="1">
      <alignment horizontal="center" vertical="center" wrapText="1"/>
    </xf>
    <xf numFmtId="43" fontId="2" fillId="0" borderId="16" xfId="6" applyFont="1" applyBorder="1" applyAlignment="1">
      <alignment horizontal="center" vertical="center" wrapText="1"/>
    </xf>
    <xf numFmtId="43" fontId="3" fillId="0" borderId="16" xfId="0" applyNumberFormat="1" applyFont="1" applyBorder="1" applyAlignment="1">
      <alignment vertical="center" wrapText="1"/>
    </xf>
    <xf numFmtId="43" fontId="3" fillId="0" borderId="11" xfId="0" applyNumberFormat="1" applyFont="1" applyBorder="1" applyAlignment="1">
      <alignment vertical="center" wrapText="1"/>
    </xf>
    <xf numFmtId="43" fontId="2" fillId="0" borderId="11" xfId="6" applyFont="1" applyFill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49" fontId="2" fillId="0" borderId="10" xfId="5" applyNumberFormat="1" applyFont="1" applyBorder="1" applyAlignment="1">
      <alignment horizontal="center" vertical="center" wrapText="1"/>
    </xf>
    <xf numFmtId="49" fontId="8" fillId="0" borderId="16" xfId="5" applyNumberFormat="1" applyFont="1" applyBorder="1" applyAlignment="1">
      <alignment horizontal="center" vertical="center" wrapText="1"/>
    </xf>
    <xf numFmtId="0" fontId="2" fillId="0" borderId="16" xfId="5" applyFont="1" applyBorder="1" applyAlignment="1">
      <alignment horizontal="left" vertical="center" wrapText="1"/>
    </xf>
    <xf numFmtId="2" fontId="1" fillId="0" borderId="16" xfId="5" applyNumberFormat="1" applyFont="1" applyBorder="1" applyAlignment="1">
      <alignment horizontal="center" vertical="center" wrapText="1"/>
    </xf>
    <xf numFmtId="2" fontId="2" fillId="0" borderId="16" xfId="5" applyNumberFormat="1" applyFont="1" applyBorder="1" applyAlignment="1">
      <alignment horizontal="center" vertical="center" wrapText="1"/>
    </xf>
    <xf numFmtId="43" fontId="2" fillId="0" borderId="11" xfId="6" applyFont="1" applyBorder="1" applyAlignment="1">
      <alignment horizontal="center" vertical="center" wrapText="1"/>
    </xf>
    <xf numFmtId="49" fontId="2" fillId="0" borderId="40" xfId="5" applyNumberFormat="1" applyFont="1" applyBorder="1" applyAlignment="1">
      <alignment horizontal="center" vertical="center" wrapText="1"/>
    </xf>
    <xf numFmtId="49" fontId="8" fillId="0" borderId="41" xfId="5" applyNumberFormat="1" applyFont="1" applyBorder="1" applyAlignment="1">
      <alignment horizontal="center" vertical="center" wrapText="1"/>
    </xf>
    <xf numFmtId="0" fontId="2" fillId="0" borderId="41" xfId="5" applyFont="1" applyBorder="1" applyAlignment="1">
      <alignment horizontal="left" vertical="center" wrapText="1"/>
    </xf>
    <xf numFmtId="0" fontId="2" fillId="0" borderId="41" xfId="5" applyFont="1" applyBorder="1" applyAlignment="1">
      <alignment horizontal="center" vertical="center" wrapText="1"/>
    </xf>
    <xf numFmtId="2" fontId="1" fillId="0" borderId="41" xfId="5" applyNumberFormat="1" applyFont="1" applyBorder="1" applyAlignment="1">
      <alignment horizontal="center" vertical="center" wrapText="1"/>
    </xf>
    <xf numFmtId="2" fontId="2" fillId="0" borderId="41" xfId="5" applyNumberFormat="1" applyFont="1" applyBorder="1" applyAlignment="1">
      <alignment horizontal="center" vertical="center" wrapText="1"/>
    </xf>
    <xf numFmtId="43" fontId="2" fillId="0" borderId="41" xfId="6" applyFont="1" applyBorder="1" applyAlignment="1">
      <alignment horizontal="center" vertical="center" wrapText="1"/>
    </xf>
    <xf numFmtId="43" fontId="2" fillId="0" borderId="42" xfId="6" applyFont="1" applyFill="1" applyBorder="1" applyAlignment="1">
      <alignment horizontal="center" vertical="center" wrapText="1"/>
    </xf>
    <xf numFmtId="49" fontId="1" fillId="0" borderId="10" xfId="5" applyNumberFormat="1" applyFont="1" applyBorder="1" applyAlignment="1">
      <alignment vertical="center" wrapText="1"/>
    </xf>
    <xf numFmtId="0" fontId="6" fillId="0" borderId="16" xfId="5" applyFont="1" applyBorder="1" applyAlignment="1">
      <alignment vertical="center" wrapText="1"/>
    </xf>
    <xf numFmtId="0" fontId="2" fillId="0" borderId="16" xfId="5" applyFont="1" applyBorder="1" applyAlignment="1">
      <alignment horizontal="right" vertical="center" wrapText="1"/>
    </xf>
    <xf numFmtId="0" fontId="1" fillId="0" borderId="16" xfId="5" applyFont="1" applyBorder="1" applyAlignment="1">
      <alignment vertical="center" wrapText="1"/>
    </xf>
    <xf numFmtId="0" fontId="1" fillId="0" borderId="16" xfId="5" applyFont="1" applyBorder="1" applyAlignment="1">
      <alignment horizontal="center" vertical="center" wrapText="1"/>
    </xf>
    <xf numFmtId="43" fontId="1" fillId="0" borderId="16" xfId="6" applyFont="1" applyBorder="1" applyAlignment="1">
      <alignment horizontal="center" vertical="center" wrapText="1"/>
    </xf>
    <xf numFmtId="49" fontId="1" fillId="0" borderId="43" xfId="5" applyNumberFormat="1" applyFont="1" applyBorder="1" applyAlignment="1">
      <alignment vertical="center" wrapText="1"/>
    </xf>
    <xf numFmtId="0" fontId="6" fillId="0" borderId="44" xfId="5" applyFont="1" applyBorder="1" applyAlignment="1">
      <alignment vertical="center" wrapText="1"/>
    </xf>
    <xf numFmtId="0" fontId="2" fillId="0" borderId="44" xfId="5" applyFont="1" applyBorder="1" applyAlignment="1">
      <alignment horizontal="right" vertical="center" wrapText="1"/>
    </xf>
    <xf numFmtId="0" fontId="1" fillId="0" borderId="44" xfId="5" applyFont="1" applyBorder="1" applyAlignment="1">
      <alignment vertical="center" wrapText="1"/>
    </xf>
    <xf numFmtId="0" fontId="1" fillId="0" borderId="44" xfId="5" applyFont="1" applyBorder="1" applyAlignment="1">
      <alignment horizontal="center" vertical="center" wrapText="1"/>
    </xf>
    <xf numFmtId="2" fontId="1" fillId="0" borderId="44" xfId="5" applyNumberFormat="1" applyFont="1" applyBorder="1" applyAlignment="1">
      <alignment horizontal="center" vertical="center" wrapText="1"/>
    </xf>
    <xf numFmtId="43" fontId="1" fillId="0" borderId="44" xfId="6" applyFont="1" applyBorder="1" applyAlignment="1">
      <alignment horizontal="center" vertical="center" wrapText="1"/>
    </xf>
    <xf numFmtId="43" fontId="2" fillId="0" borderId="45" xfId="6" applyFont="1" applyBorder="1" applyAlignment="1">
      <alignment horizontal="center" vertical="center" wrapText="1"/>
    </xf>
    <xf numFmtId="4" fontId="17" fillId="0" borderId="31" xfId="0" applyNumberFormat="1" applyFont="1" applyBorder="1" applyAlignment="1">
      <alignment horizontal="center" vertical="center" wrapText="1"/>
    </xf>
    <xf numFmtId="4" fontId="19" fillId="0" borderId="31" xfId="0" applyNumberFormat="1" applyFont="1" applyBorder="1" applyAlignment="1">
      <alignment horizontal="center" vertical="center" wrapText="1"/>
    </xf>
    <xf numFmtId="2" fontId="1" fillId="2" borderId="17" xfId="6" applyNumberFormat="1" applyFont="1" applyFill="1" applyBorder="1" applyAlignment="1">
      <alignment horizontal="center" vertical="center" wrapText="1"/>
    </xf>
    <xf numFmtId="4" fontId="5" fillId="0" borderId="9" xfId="0" applyNumberFormat="1" applyFont="1" applyBorder="1" applyAlignment="1">
      <alignment horizontal="center" vertical="center" wrapText="1"/>
    </xf>
    <xf numFmtId="2" fontId="2" fillId="2" borderId="3" xfId="6" applyNumberFormat="1" applyFont="1" applyFill="1" applyBorder="1" applyAlignment="1">
      <alignment horizontal="center" vertical="center" wrapText="1"/>
    </xf>
    <xf numFmtId="2" fontId="1" fillId="2" borderId="13" xfId="6" applyNumberFormat="1" applyFont="1" applyFill="1" applyBorder="1" applyAlignment="1">
      <alignment horizontal="center" vertical="center" wrapText="1"/>
    </xf>
    <xf numFmtId="4" fontId="5" fillId="0" borderId="13" xfId="0" applyNumberFormat="1" applyFont="1" applyBorder="1" applyAlignment="1">
      <alignment horizontal="center" vertical="center" wrapText="1"/>
    </xf>
    <xf numFmtId="2" fontId="1" fillId="2" borderId="18" xfId="6" applyNumberFormat="1" applyFont="1" applyFill="1" applyBorder="1" applyAlignment="1">
      <alignment horizontal="center" vertical="center" wrapText="1"/>
    </xf>
    <xf numFmtId="4" fontId="3" fillId="0" borderId="20" xfId="0" applyNumberFormat="1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49" fontId="17" fillId="0" borderId="47" xfId="0" applyNumberFormat="1" applyFont="1" applyBorder="1" applyAlignment="1">
      <alignment horizontal="center" vertical="center" wrapText="1"/>
    </xf>
    <xf numFmtId="49" fontId="7" fillId="0" borderId="48" xfId="0" applyNumberFormat="1" applyFont="1" applyBorder="1" applyAlignment="1">
      <alignment horizontal="center" vertical="center" wrapText="1"/>
    </xf>
    <xf numFmtId="49" fontId="17" fillId="0" borderId="48" xfId="0" applyNumberFormat="1" applyFont="1" applyBorder="1" applyAlignment="1">
      <alignment horizontal="center" vertical="center" wrapText="1"/>
    </xf>
    <xf numFmtId="0" fontId="17" fillId="0" borderId="22" xfId="0" applyFont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0" fontId="17" fillId="0" borderId="23" xfId="0" applyFont="1" applyBorder="1" applyAlignment="1">
      <alignment vertical="center" wrapText="1"/>
    </xf>
    <xf numFmtId="49" fontId="17" fillId="0" borderId="8" xfId="0" applyNumberFormat="1" applyFont="1" applyBorder="1" applyAlignment="1">
      <alignment horizontal="center" vertical="center" wrapText="1"/>
    </xf>
    <xf numFmtId="49" fontId="7" fillId="0" borderId="12" xfId="0" applyNumberFormat="1" applyFont="1" applyBorder="1" applyAlignment="1">
      <alignment horizontal="center" vertical="center" wrapText="1"/>
    </xf>
    <xf numFmtId="49" fontId="17" fillId="0" borderId="12" xfId="0" applyNumberFormat="1" applyFont="1" applyBorder="1" applyAlignment="1">
      <alignment horizontal="center" vertical="center" wrapText="1"/>
    </xf>
    <xf numFmtId="49" fontId="7" fillId="0" borderId="46" xfId="0" applyNumberFormat="1" applyFont="1" applyBorder="1" applyAlignment="1">
      <alignment horizontal="center" vertical="center" wrapText="1"/>
    </xf>
    <xf numFmtId="49" fontId="17" fillId="0" borderId="49" xfId="0" applyNumberFormat="1" applyFont="1" applyBorder="1" applyAlignment="1">
      <alignment horizontal="center" vertical="center" wrapText="1"/>
    </xf>
    <xf numFmtId="4" fontId="19" fillId="0" borderId="21" xfId="0" applyNumberFormat="1" applyFont="1" applyBorder="1" applyAlignment="1">
      <alignment horizontal="center" vertical="center" wrapText="1"/>
    </xf>
    <xf numFmtId="4" fontId="19" fillId="0" borderId="17" xfId="0" applyNumberFormat="1" applyFont="1" applyBorder="1" applyAlignment="1">
      <alignment horizontal="center" vertical="center" wrapText="1"/>
    </xf>
    <xf numFmtId="4" fontId="19" fillId="0" borderId="50" xfId="0" applyNumberFormat="1" applyFont="1" applyBorder="1" applyAlignment="1">
      <alignment horizontal="center" vertical="center" wrapText="1"/>
    </xf>
    <xf numFmtId="4" fontId="17" fillId="0" borderId="22" xfId="0" applyNumberFormat="1" applyFont="1" applyBorder="1" applyAlignment="1">
      <alignment horizontal="center" vertical="center" wrapText="1"/>
    </xf>
    <xf numFmtId="4" fontId="17" fillId="0" borderId="23" xfId="0" applyNumberFormat="1" applyFont="1" applyBorder="1" applyAlignment="1">
      <alignment horizontal="center" vertical="center" wrapText="1"/>
    </xf>
    <xf numFmtId="4" fontId="17" fillId="0" borderId="51" xfId="0" applyNumberFormat="1" applyFont="1" applyBorder="1" applyAlignment="1">
      <alignment horizontal="center" vertical="center" wrapText="1"/>
    </xf>
    <xf numFmtId="0" fontId="17" fillId="0" borderId="51" xfId="0" applyFont="1" applyBorder="1" applyAlignment="1">
      <alignment vertical="center" wrapText="1"/>
    </xf>
    <xf numFmtId="4" fontId="5" fillId="0" borderId="18" xfId="0" applyNumberFormat="1" applyFont="1" applyBorder="1" applyAlignment="1">
      <alignment horizontal="center" vertical="center" wrapText="1"/>
    </xf>
    <xf numFmtId="0" fontId="17" fillId="0" borderId="46" xfId="0" applyFont="1" applyBorder="1" applyAlignment="1">
      <alignment horizontal="center" vertical="center" wrapText="1"/>
    </xf>
    <xf numFmtId="49" fontId="17" fillId="0" borderId="46" xfId="0" applyNumberFormat="1" applyFont="1" applyBorder="1" applyAlignment="1">
      <alignment horizontal="center" vertical="center" wrapText="1"/>
    </xf>
    <xf numFmtId="0" fontId="1" fillId="0" borderId="0" xfId="5" applyFont="1" applyAlignment="1">
      <alignment vertical="center" wrapText="1"/>
    </xf>
    <xf numFmtId="0" fontId="6" fillId="0" borderId="0" xfId="5" applyFont="1" applyAlignment="1">
      <alignment vertical="center" wrapText="1"/>
    </xf>
    <xf numFmtId="0" fontId="1" fillId="0" borderId="0" xfId="5" applyFont="1" applyAlignment="1">
      <alignment horizontal="center" vertical="center" wrapText="1"/>
    </xf>
    <xf numFmtId="0" fontId="3" fillId="0" borderId="0" xfId="5" applyFont="1" applyAlignment="1">
      <alignment vertical="center" wrapText="1"/>
    </xf>
    <xf numFmtId="0" fontId="2" fillId="0" borderId="0" xfId="5" applyFont="1" applyAlignment="1">
      <alignment vertical="center" wrapText="1"/>
    </xf>
    <xf numFmtId="0" fontId="2" fillId="0" borderId="0" xfId="5" applyFont="1" applyAlignment="1">
      <alignment horizontal="right" vertical="center" wrapText="1"/>
    </xf>
    <xf numFmtId="49" fontId="17" fillId="0" borderId="40" xfId="0" applyNumberFormat="1" applyFont="1" applyBorder="1" applyAlignment="1">
      <alignment horizontal="center" vertical="center" wrapText="1"/>
    </xf>
    <xf numFmtId="49" fontId="17" fillId="0" borderId="41" xfId="0" applyNumberFormat="1" applyFont="1" applyBorder="1" applyAlignment="1">
      <alignment horizontal="center" vertical="center" wrapText="1"/>
    </xf>
    <xf numFmtId="49" fontId="17" fillId="0" borderId="38" xfId="0" applyNumberFormat="1" applyFont="1" applyBorder="1" applyAlignment="1">
      <alignment horizontal="center" vertical="center" wrapText="1"/>
    </xf>
    <xf numFmtId="0" fontId="3" fillId="3" borderId="0" xfId="5" applyFont="1" applyFill="1" applyAlignment="1">
      <alignment vertical="center" wrapText="1"/>
    </xf>
    <xf numFmtId="0" fontId="2" fillId="0" borderId="29" xfId="5" applyFont="1" applyBorder="1" applyAlignment="1">
      <alignment horizontal="center" vertical="center" wrapText="1"/>
    </xf>
    <xf numFmtId="0" fontId="2" fillId="0" borderId="24" xfId="5" applyFont="1" applyBorder="1" applyAlignment="1">
      <alignment horizontal="center" vertical="center" wrapText="1"/>
    </xf>
    <xf numFmtId="4" fontId="7" fillId="0" borderId="15" xfId="0" applyNumberFormat="1" applyFont="1" applyBorder="1" applyAlignment="1">
      <alignment horizontal="center" vertical="center" wrapText="1"/>
    </xf>
    <xf numFmtId="3" fontId="17" fillId="0" borderId="15" xfId="0" applyNumberFormat="1" applyFont="1" applyBorder="1" applyAlignment="1">
      <alignment horizontal="center" vertical="center" wrapText="1"/>
    </xf>
    <xf numFmtId="3" fontId="8" fillId="0" borderId="15" xfId="0" applyNumberFormat="1" applyFont="1" applyBorder="1" applyAlignment="1">
      <alignment horizontal="center" vertical="center" wrapText="1"/>
    </xf>
    <xf numFmtId="3" fontId="7" fillId="0" borderId="15" xfId="0" applyNumberFormat="1" applyFont="1" applyBorder="1" applyAlignment="1">
      <alignment horizontal="center" vertical="center" wrapText="1"/>
    </xf>
    <xf numFmtId="4" fontId="2" fillId="0" borderId="14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8" fillId="0" borderId="31" xfId="0" applyFont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center" vertical="center" wrapText="1"/>
    </xf>
    <xf numFmtId="49" fontId="8" fillId="2" borderId="16" xfId="0" applyNumberFormat="1" applyFont="1" applyFill="1" applyBorder="1" applyAlignment="1">
      <alignment horizontal="center" vertical="center" wrapText="1"/>
    </xf>
    <xf numFmtId="4" fontId="17" fillId="0" borderId="29" xfId="0" applyNumberFormat="1" applyFont="1" applyBorder="1" applyAlignment="1">
      <alignment horizontal="center" vertical="center" wrapText="1"/>
    </xf>
    <xf numFmtId="4" fontId="5" fillId="0" borderId="29" xfId="0" applyNumberFormat="1" applyFont="1" applyBorder="1" applyAlignment="1">
      <alignment horizontal="center" vertical="center" wrapText="1"/>
    </xf>
    <xf numFmtId="2" fontId="2" fillId="2" borderId="29" xfId="6" applyNumberFormat="1" applyFont="1" applyFill="1" applyBorder="1" applyAlignment="1">
      <alignment horizontal="center" vertical="center" wrapText="1"/>
    </xf>
    <xf numFmtId="4" fontId="19" fillId="0" borderId="29" xfId="0" applyNumberFormat="1" applyFont="1" applyBorder="1" applyAlignment="1">
      <alignment horizontal="center" vertical="center" wrapText="1"/>
    </xf>
    <xf numFmtId="2" fontId="2" fillId="2" borderId="24" xfId="6" applyNumberFormat="1" applyFont="1" applyFill="1" applyBorder="1" applyAlignment="1">
      <alignment horizontal="center" vertical="center" wrapText="1"/>
    </xf>
    <xf numFmtId="0" fontId="2" fillId="0" borderId="30" xfId="5" applyFont="1" applyBorder="1" applyAlignment="1">
      <alignment horizontal="center" vertical="center" wrapText="1"/>
    </xf>
    <xf numFmtId="0" fontId="8" fillId="0" borderId="31" xfId="5" applyFont="1" applyBorder="1" applyAlignment="1">
      <alignment horizontal="center" vertical="center" wrapText="1"/>
    </xf>
    <xf numFmtId="0" fontId="2" fillId="0" borderId="31" xfId="5" applyFont="1" applyBorder="1" applyAlignment="1">
      <alignment vertical="center" wrapText="1"/>
    </xf>
    <xf numFmtId="0" fontId="2" fillId="0" borderId="31" xfId="5" applyFont="1" applyBorder="1" applyAlignment="1">
      <alignment horizontal="center" vertical="center" wrapText="1"/>
    </xf>
    <xf numFmtId="43" fontId="2" fillId="0" borderId="31" xfId="6" applyFont="1" applyBorder="1" applyAlignment="1">
      <alignment horizontal="center" vertical="center" wrapText="1"/>
    </xf>
    <xf numFmtId="43" fontId="2" fillId="0" borderId="7" xfId="6" applyFont="1" applyFill="1" applyBorder="1" applyAlignment="1">
      <alignment horizontal="center" vertical="center" wrapText="1"/>
    </xf>
    <xf numFmtId="0" fontId="2" fillId="0" borderId="40" xfId="5" applyFont="1" applyBorder="1" applyAlignment="1">
      <alignment horizontal="center" vertical="center" wrapText="1"/>
    </xf>
    <xf numFmtId="0" fontId="8" fillId="0" borderId="41" xfId="5" applyFont="1" applyBorder="1" applyAlignment="1">
      <alignment horizontal="center" vertical="center" wrapText="1"/>
    </xf>
    <xf numFmtId="0" fontId="2" fillId="0" borderId="41" xfId="5" applyFont="1" applyBorder="1" applyAlignment="1">
      <alignment vertical="center" wrapText="1"/>
    </xf>
    <xf numFmtId="3" fontId="17" fillId="0" borderId="31" xfId="0" applyNumberFormat="1" applyFont="1" applyBorder="1" applyAlignment="1">
      <alignment horizontal="center" vertical="center" wrapText="1"/>
    </xf>
    <xf numFmtId="3" fontId="8" fillId="0" borderId="29" xfId="0" applyNumberFormat="1" applyFont="1" applyBorder="1" applyAlignment="1">
      <alignment horizontal="center" vertical="center" wrapText="1"/>
    </xf>
    <xf numFmtId="4" fontId="3" fillId="0" borderId="29" xfId="0" applyNumberFormat="1" applyFont="1" applyBorder="1" applyAlignment="1">
      <alignment horizontal="center" vertical="center" wrapText="1"/>
    </xf>
    <xf numFmtId="4" fontId="3" fillId="0" borderId="31" xfId="0" applyNumberFormat="1" applyFont="1" applyBorder="1" applyAlignment="1">
      <alignment horizontal="center" vertical="center" wrapText="1"/>
    </xf>
    <xf numFmtId="2" fontId="1" fillId="2" borderId="29" xfId="6" applyNumberFormat="1" applyFont="1" applyFill="1" applyBorder="1" applyAlignment="1">
      <alignment horizontal="center" vertical="center" wrapText="1"/>
    </xf>
    <xf numFmtId="4" fontId="3" fillId="0" borderId="24" xfId="0" applyNumberFormat="1" applyFont="1" applyBorder="1" applyAlignment="1">
      <alignment horizontal="center" vertical="center" wrapText="1"/>
    </xf>
    <xf numFmtId="0" fontId="3" fillId="0" borderId="31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17" fillId="0" borderId="41" xfId="0" applyFont="1" applyBorder="1" applyAlignment="1">
      <alignment vertical="center" wrapText="1"/>
    </xf>
    <xf numFmtId="0" fontId="17" fillId="0" borderId="41" xfId="0" applyFont="1" applyBorder="1" applyAlignment="1">
      <alignment horizontal="center" vertical="center" wrapText="1"/>
    </xf>
    <xf numFmtId="4" fontId="5" fillId="0" borderId="41" xfId="0" applyNumberFormat="1" applyFont="1" applyBorder="1" applyAlignment="1">
      <alignment horizontal="center" vertical="center" wrapText="1"/>
    </xf>
    <xf numFmtId="2" fontId="2" fillId="2" borderId="41" xfId="6" applyNumberFormat="1" applyFont="1" applyFill="1" applyBorder="1" applyAlignment="1">
      <alignment horizontal="center" vertical="center" wrapText="1"/>
    </xf>
    <xf numFmtId="2" fontId="2" fillId="2" borderId="42" xfId="6" applyNumberFormat="1" applyFont="1" applyFill="1" applyBorder="1" applyAlignment="1">
      <alignment horizontal="center" vertical="center" wrapText="1"/>
    </xf>
    <xf numFmtId="49" fontId="17" fillId="0" borderId="52" xfId="0" applyNumberFormat="1" applyFont="1" applyBorder="1" applyAlignment="1">
      <alignment horizontal="center" vertical="center" wrapText="1"/>
    </xf>
    <xf numFmtId="4" fontId="19" fillId="0" borderId="53" xfId="0" applyNumberFormat="1" applyFont="1" applyBorder="1" applyAlignment="1">
      <alignment horizontal="center" vertical="center" wrapText="1"/>
    </xf>
    <xf numFmtId="4" fontId="7" fillId="0" borderId="23" xfId="0" applyNumberFormat="1" applyFont="1" applyBorder="1" applyAlignment="1">
      <alignment horizontal="center" vertical="center" wrapText="1"/>
    </xf>
    <xf numFmtId="4" fontId="17" fillId="0" borderId="54" xfId="0" applyNumberFormat="1" applyFont="1" applyBorder="1" applyAlignment="1">
      <alignment horizontal="center" vertical="center" wrapText="1"/>
    </xf>
    <xf numFmtId="0" fontId="8" fillId="0" borderId="22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8" fillId="0" borderId="54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49" fontId="8" fillId="0" borderId="52" xfId="0" applyNumberFormat="1" applyFont="1" applyBorder="1" applyAlignment="1">
      <alignment horizontal="center" vertical="center" wrapText="1"/>
    </xf>
    <xf numFmtId="4" fontId="3" fillId="0" borderId="53" xfId="0" applyNumberFormat="1" applyFont="1" applyBorder="1" applyAlignment="1">
      <alignment horizontal="center" vertical="center" wrapText="1"/>
    </xf>
    <xf numFmtId="3" fontId="17" fillId="0" borderId="22" xfId="0" applyNumberFormat="1" applyFont="1" applyBorder="1" applyAlignment="1">
      <alignment horizontal="center" vertical="center" wrapText="1"/>
    </xf>
    <xf numFmtId="3" fontId="17" fillId="0" borderId="23" xfId="0" applyNumberFormat="1" applyFont="1" applyBorder="1" applyAlignment="1">
      <alignment horizontal="center" vertical="center" wrapText="1"/>
    </xf>
    <xf numFmtId="3" fontId="8" fillId="0" borderId="54" xfId="0" applyNumberFormat="1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center" vertical="center" wrapText="1"/>
    </xf>
    <xf numFmtId="4" fontId="3" fillId="0" borderId="18" xfId="0" applyNumberFormat="1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49" fontId="8" fillId="0" borderId="46" xfId="0" applyNumberFormat="1" applyFont="1" applyBorder="1" applyAlignment="1">
      <alignment horizontal="center" vertical="center" wrapText="1"/>
    </xf>
    <xf numFmtId="49" fontId="7" fillId="0" borderId="52" xfId="0" applyNumberFormat="1" applyFont="1" applyBorder="1" applyAlignment="1">
      <alignment horizontal="center" vertical="center" wrapText="1"/>
    </xf>
    <xf numFmtId="2" fontId="1" fillId="2" borderId="53" xfId="6" applyNumberFormat="1" applyFont="1" applyFill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  <xf numFmtId="0" fontId="7" fillId="0" borderId="54" xfId="0" applyFont="1" applyBorder="1" applyAlignment="1">
      <alignment vertical="center" wrapText="1"/>
    </xf>
    <xf numFmtId="4" fontId="3" fillId="0" borderId="9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vertical="center" wrapText="1"/>
    </xf>
    <xf numFmtId="4" fontId="7" fillId="0" borderId="54" xfId="0" applyNumberFormat="1" applyFont="1" applyBorder="1" applyAlignment="1">
      <alignment horizontal="center" vertical="center" wrapText="1"/>
    </xf>
    <xf numFmtId="0" fontId="6" fillId="0" borderId="54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3" fontId="7" fillId="0" borderId="23" xfId="0" applyNumberFormat="1" applyFont="1" applyBorder="1" applyAlignment="1">
      <alignment horizontal="center" vertical="center" wrapText="1"/>
    </xf>
    <xf numFmtId="3" fontId="8" fillId="0" borderId="23" xfId="0" applyNumberFormat="1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49" fontId="8" fillId="0" borderId="48" xfId="0" applyNumberFormat="1" applyFont="1" applyBorder="1" applyAlignment="1">
      <alignment horizontal="center" vertical="center" wrapText="1"/>
    </xf>
    <xf numFmtId="0" fontId="7" fillId="0" borderId="23" xfId="0" applyFont="1" applyFill="1" applyBorder="1" applyAlignment="1">
      <alignment vertical="center" wrapText="1"/>
    </xf>
    <xf numFmtId="49" fontId="8" fillId="0" borderId="12" xfId="0" applyNumberFormat="1" applyFont="1" applyBorder="1" applyAlignment="1">
      <alignment horizontal="center" vertical="center" wrapText="1"/>
    </xf>
    <xf numFmtId="4" fontId="5" fillId="0" borderId="55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2" fontId="2" fillId="2" borderId="11" xfId="6" applyNumberFormat="1" applyFont="1" applyFill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49" fontId="17" fillId="0" borderId="39" xfId="0" applyNumberFormat="1" applyFont="1" applyBorder="1" applyAlignment="1">
      <alignment horizontal="center" vertical="center" wrapText="1"/>
    </xf>
    <xf numFmtId="0" fontId="17" fillId="0" borderId="54" xfId="0" applyFont="1" applyBorder="1" applyAlignment="1">
      <alignment vertical="center" wrapText="1"/>
    </xf>
    <xf numFmtId="49" fontId="8" fillId="0" borderId="44" xfId="5" applyNumberFormat="1" applyFont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0" borderId="44" xfId="5" applyFont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5" applyFont="1" applyAlignment="1">
      <alignment horizontal="right" vertical="center" wrapText="1"/>
    </xf>
    <xf numFmtId="0" fontId="2" fillId="0" borderId="0" xfId="5" applyFont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2" fillId="0" borderId="2" xfId="5" applyFont="1" applyBorder="1" applyAlignment="1">
      <alignment horizontal="center" vertical="center" wrapText="1"/>
    </xf>
    <xf numFmtId="0" fontId="2" fillId="0" borderId="3" xfId="5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2" xfId="3" applyFont="1" applyBorder="1" applyAlignment="1">
      <alignment horizontal="center" vertical="center" wrapText="1"/>
    </xf>
    <xf numFmtId="0" fontId="6" fillId="0" borderId="15" xfId="3" applyFont="1" applyBorder="1" applyAlignment="1">
      <alignment horizontal="center" vertical="center" wrapText="1"/>
    </xf>
    <xf numFmtId="0" fontId="6" fillId="0" borderId="29" xfId="3" applyFont="1" applyBorder="1" applyAlignment="1">
      <alignment horizontal="center" vertical="center" wrapText="1"/>
    </xf>
    <xf numFmtId="49" fontId="28" fillId="0" borderId="0" xfId="3" applyNumberFormat="1" applyFont="1" applyAlignment="1">
      <alignment horizontal="center" vertical="center"/>
    </xf>
    <xf numFmtId="49" fontId="10" fillId="3" borderId="0" xfId="3" applyNumberFormat="1" applyFont="1" applyFill="1" applyAlignment="1">
      <alignment horizontal="center" vertical="center" wrapText="1"/>
    </xf>
    <xf numFmtId="49" fontId="10" fillId="3" borderId="0" xfId="3" applyNumberFormat="1" applyFont="1" applyFill="1" applyAlignment="1">
      <alignment horizontal="center" vertical="center"/>
    </xf>
    <xf numFmtId="49" fontId="10" fillId="0" borderId="0" xfId="3" applyNumberFormat="1" applyFont="1" applyAlignment="1">
      <alignment horizontal="center" vertical="center" wrapText="1"/>
    </xf>
    <xf numFmtId="49" fontId="6" fillId="0" borderId="9" xfId="3" applyNumberFormat="1" applyFont="1" applyBorder="1" applyAlignment="1">
      <alignment horizontal="center" vertical="center" wrapText="1"/>
    </xf>
    <xf numFmtId="49" fontId="6" fillId="0" borderId="13" xfId="3" applyNumberFormat="1" applyFont="1" applyBorder="1" applyAlignment="1">
      <alignment horizontal="center" vertical="center" wrapText="1"/>
    </xf>
    <xf numFmtId="49" fontId="6" fillId="0" borderId="28" xfId="3" applyNumberFormat="1" applyFont="1" applyBorder="1" applyAlignment="1">
      <alignment horizontal="center" vertical="center" wrapText="1"/>
    </xf>
    <xf numFmtId="49" fontId="6" fillId="0" borderId="2" xfId="3" applyNumberFormat="1" applyFont="1" applyBorder="1" applyAlignment="1">
      <alignment horizontal="center" vertical="center" wrapText="1"/>
    </xf>
    <xf numFmtId="49" fontId="6" fillId="0" borderId="15" xfId="3" applyNumberFormat="1" applyFont="1" applyBorder="1" applyAlignment="1">
      <alignment horizontal="center" vertical="center" wrapText="1"/>
    </xf>
    <xf numFmtId="49" fontId="6" fillId="0" borderId="29" xfId="3" applyNumberFormat="1" applyFont="1" applyBorder="1" applyAlignment="1">
      <alignment horizontal="center" vertical="center" wrapText="1"/>
    </xf>
    <xf numFmtId="0" fontId="6" fillId="0" borderId="3" xfId="3" applyFont="1" applyBorder="1" applyAlignment="1">
      <alignment horizontal="center" vertical="center" wrapText="1"/>
    </xf>
    <xf numFmtId="0" fontId="6" fillId="0" borderId="14" xfId="3" applyFont="1" applyBorder="1" applyAlignment="1">
      <alignment horizontal="center" vertical="center" wrapText="1"/>
    </xf>
    <xf numFmtId="0" fontId="25" fillId="3" borderId="9" xfId="3" applyFont="1" applyFill="1" applyBorder="1" applyAlignment="1">
      <alignment horizontal="center" vertical="center" wrapText="1"/>
    </xf>
    <xf numFmtId="0" fontId="25" fillId="3" borderId="2" xfId="3" applyFont="1" applyFill="1" applyBorder="1" applyAlignment="1">
      <alignment horizontal="center" vertical="center" wrapText="1"/>
    </xf>
    <xf numFmtId="0" fontId="25" fillId="3" borderId="3" xfId="3" applyFont="1" applyFill="1" applyBorder="1" applyAlignment="1">
      <alignment horizontal="center" vertical="center" wrapText="1"/>
    </xf>
    <xf numFmtId="0" fontId="25" fillId="3" borderId="30" xfId="3" applyFont="1" applyFill="1" applyBorder="1" applyAlignment="1">
      <alignment horizontal="center" vertical="center" wrapText="1"/>
    </xf>
    <xf numFmtId="0" fontId="25" fillId="3" borderId="31" xfId="3" applyFont="1" applyFill="1" applyBorder="1" applyAlignment="1">
      <alignment horizontal="center" vertical="center" wrapText="1"/>
    </xf>
    <xf numFmtId="0" fontId="25" fillId="3" borderId="7" xfId="3" applyFont="1" applyFill="1" applyBorder="1" applyAlignment="1">
      <alignment horizontal="center" vertical="center" wrapText="1"/>
    </xf>
    <xf numFmtId="0" fontId="25" fillId="4" borderId="10" xfId="3" applyFont="1" applyFill="1" applyBorder="1" applyAlignment="1">
      <alignment horizontal="center" vertical="center" wrapText="1"/>
    </xf>
    <xf numFmtId="0" fontId="25" fillId="4" borderId="16" xfId="3" applyFont="1" applyFill="1" applyBorder="1" applyAlignment="1">
      <alignment horizontal="center" vertical="center" wrapText="1"/>
    </xf>
    <xf numFmtId="0" fontId="25" fillId="4" borderId="11" xfId="3" applyFont="1" applyFill="1" applyBorder="1" applyAlignment="1">
      <alignment horizontal="center" vertical="center" wrapText="1"/>
    </xf>
    <xf numFmtId="0" fontId="25" fillId="0" borderId="30" xfId="3" applyFont="1" applyBorder="1" applyAlignment="1">
      <alignment horizontal="center" vertical="center" wrapText="1"/>
    </xf>
    <xf numFmtId="0" fontId="25" fillId="0" borderId="31" xfId="3" applyFont="1" applyBorder="1" applyAlignment="1">
      <alignment horizontal="center" vertical="center" wrapText="1"/>
    </xf>
    <xf numFmtId="0" fontId="25" fillId="0" borderId="7" xfId="3" applyFont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2" borderId="56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37" xfId="0" applyFont="1" applyFill="1" applyBorder="1" applyAlignment="1">
      <alignment horizontal="left" vertical="center"/>
    </xf>
    <xf numFmtId="0" fontId="2" fillId="0" borderId="25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5" fillId="0" borderId="9" xfId="3" applyFont="1" applyBorder="1" applyAlignment="1">
      <alignment horizontal="center" vertical="center" wrapText="1"/>
    </xf>
    <xf numFmtId="0" fontId="25" fillId="0" borderId="2" xfId="3" applyFont="1" applyBorder="1" applyAlignment="1">
      <alignment horizontal="center" vertical="center" wrapText="1"/>
    </xf>
    <xf numFmtId="0" fontId="25" fillId="0" borderId="3" xfId="3" applyFont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2" xfId="1" xr:uid="{12B4AF93-C6E2-454D-82E8-33685BB46FB9}"/>
    <cellStyle name="Обычный 2 2" xfId="3" xr:uid="{2B007782-22E2-4769-90A0-BF72F0D7CEAC}"/>
    <cellStyle name="Обычный 2 3" xfId="4" xr:uid="{68461B05-93B7-4861-8160-3B227587E230}"/>
    <cellStyle name="Обычный 3" xfId="5" xr:uid="{706508A6-4A1A-4A40-8F2F-49C988A2D297}"/>
    <cellStyle name="Обычный_нормы 2" xfId="2" xr:uid="{C07BF2DF-6AC2-46E2-8B4C-BC91F0D74506}"/>
    <cellStyle name="Финансовый 2" xfId="6" xr:uid="{5584C11B-6A12-468D-91FF-66DC64BACF1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6CA06-FB47-4CCA-AA05-CD5137817FF0}">
  <sheetPr>
    <pageSetUpPr fitToPage="1"/>
  </sheetPr>
  <dimension ref="A1:AE93"/>
  <sheetViews>
    <sheetView view="pageBreakPreview" zoomScale="130" zoomScaleNormal="100" zoomScaleSheetLayoutView="130" workbookViewId="0">
      <selection activeCell="C53" sqref="C53"/>
    </sheetView>
  </sheetViews>
  <sheetFormatPr defaultColWidth="9.140625" defaultRowHeight="15" x14ac:dyDescent="0.25"/>
  <cols>
    <col min="1" max="1" width="6" style="1" customWidth="1"/>
    <col min="2" max="2" width="17.7109375" style="5" customWidth="1"/>
    <col min="3" max="3" width="84.28515625" style="1" customWidth="1"/>
    <col min="4" max="4" width="8.85546875" style="1" customWidth="1"/>
    <col min="5" max="5" width="13.85546875" style="1" bestFit="1" customWidth="1"/>
    <col min="6" max="6" width="13.28515625" style="2" customWidth="1"/>
    <col min="7" max="7" width="11.85546875" style="2" customWidth="1"/>
    <col min="8" max="8" width="15.7109375" style="2" customWidth="1"/>
    <col min="9" max="9" width="15.42578125" style="2" customWidth="1"/>
    <col min="10" max="16384" width="9.140625" style="2"/>
  </cols>
  <sheetData>
    <row r="1" spans="1:9" s="313" customFormat="1" x14ac:dyDescent="0.25">
      <c r="A1" s="310"/>
      <c r="B1" s="311"/>
      <c r="C1" s="310"/>
      <c r="D1" s="310"/>
      <c r="E1" s="310"/>
      <c r="F1" s="312"/>
      <c r="G1" s="312"/>
      <c r="H1" s="415" t="s">
        <v>505</v>
      </c>
      <c r="I1" s="415"/>
    </row>
    <row r="2" spans="1:9" s="313" customFormat="1" ht="15" customHeight="1" x14ac:dyDescent="0.25">
      <c r="A2" s="310"/>
      <c r="B2" s="311" t="s">
        <v>506</v>
      </c>
      <c r="C2" s="314" t="s">
        <v>507</v>
      </c>
      <c r="D2" s="310"/>
      <c r="E2" s="310"/>
      <c r="F2" s="415"/>
      <c r="G2" s="415"/>
      <c r="H2" s="415"/>
      <c r="I2" s="415"/>
    </row>
    <row r="3" spans="1:9" s="313" customFormat="1" ht="15" customHeight="1" x14ac:dyDescent="0.25">
      <c r="A3" s="310"/>
      <c r="B3" s="311"/>
      <c r="C3" s="310"/>
      <c r="D3" s="310"/>
      <c r="E3" s="310"/>
      <c r="F3" s="315"/>
      <c r="G3" s="315"/>
      <c r="H3" s="315"/>
      <c r="I3" s="315"/>
    </row>
    <row r="4" spans="1:9" s="313" customFormat="1" ht="15" customHeight="1" x14ac:dyDescent="0.25">
      <c r="A4" s="310"/>
      <c r="B4" s="311"/>
      <c r="C4" s="310"/>
      <c r="D4" s="310"/>
      <c r="E4" s="310"/>
      <c r="F4" s="315"/>
      <c r="G4" s="315"/>
      <c r="H4" s="315"/>
      <c r="I4" s="315"/>
    </row>
    <row r="5" spans="1:9" ht="15" customHeight="1" x14ac:dyDescent="0.25">
      <c r="A5" s="416" t="s">
        <v>508</v>
      </c>
      <c r="B5" s="416"/>
      <c r="C5" s="416"/>
      <c r="D5" s="416"/>
      <c r="E5" s="416"/>
      <c r="F5" s="416"/>
      <c r="G5" s="416"/>
      <c r="H5" s="416"/>
      <c r="I5" s="416"/>
    </row>
    <row r="6" spans="1:9" ht="22.5" customHeight="1" thickBot="1" x14ac:dyDescent="0.3">
      <c r="A6" s="417" t="s">
        <v>509</v>
      </c>
      <c r="B6" s="417"/>
      <c r="C6" s="417"/>
      <c r="D6" s="417"/>
      <c r="E6" s="417"/>
      <c r="F6" s="417"/>
      <c r="G6" s="417"/>
      <c r="H6" s="417"/>
      <c r="I6" s="417"/>
    </row>
    <row r="7" spans="1:9" s="3" customFormat="1" ht="15" customHeight="1" x14ac:dyDescent="0.25">
      <c r="A7" s="412" t="s">
        <v>0</v>
      </c>
      <c r="B7" s="16" t="s">
        <v>1</v>
      </c>
      <c r="C7" s="412" t="s">
        <v>2</v>
      </c>
      <c r="D7" s="412" t="s">
        <v>3</v>
      </c>
      <c r="E7" s="412" t="s">
        <v>4</v>
      </c>
      <c r="F7" s="418" t="s">
        <v>493</v>
      </c>
      <c r="G7" s="419"/>
      <c r="H7" s="418" t="s">
        <v>494</v>
      </c>
      <c r="I7" s="419"/>
    </row>
    <row r="8" spans="1:9" ht="15.75" thickBot="1" x14ac:dyDescent="0.3">
      <c r="A8" s="413"/>
      <c r="B8" s="17" t="s">
        <v>5</v>
      </c>
      <c r="C8" s="413"/>
      <c r="D8" s="413"/>
      <c r="E8" s="414"/>
      <c r="F8" s="216" t="s">
        <v>495</v>
      </c>
      <c r="G8" s="217" t="s">
        <v>496</v>
      </c>
      <c r="H8" s="216" t="s">
        <v>495</v>
      </c>
      <c r="I8" s="217" t="s">
        <v>496</v>
      </c>
    </row>
    <row r="9" spans="1:9" x14ac:dyDescent="0.25">
      <c r="A9" s="213"/>
      <c r="B9" s="96"/>
      <c r="C9" s="214"/>
      <c r="D9" s="215"/>
      <c r="E9" s="212"/>
    </row>
    <row r="10" spans="1:9" customFormat="1" ht="15.75" customHeight="1" thickBot="1" x14ac:dyDescent="0.3">
      <c r="A10" s="404" t="s">
        <v>410</v>
      </c>
      <c r="B10" s="405"/>
      <c r="C10" s="405"/>
      <c r="D10" s="405"/>
      <c r="E10" s="405"/>
      <c r="F10" s="405"/>
      <c r="G10" s="405"/>
      <c r="H10" s="405"/>
      <c r="I10" s="405"/>
    </row>
    <row r="11" spans="1:9" ht="22.5" customHeight="1" thickBot="1" x14ac:dyDescent="0.3">
      <c r="A11" s="233"/>
      <c r="B11" s="402" t="s">
        <v>6</v>
      </c>
      <c r="C11" s="406" t="s">
        <v>184</v>
      </c>
      <c r="D11" s="406"/>
      <c r="E11" s="406"/>
      <c r="F11" s="406"/>
      <c r="G11" s="406"/>
      <c r="H11" s="406"/>
      <c r="I11" s="407"/>
    </row>
    <row r="12" spans="1:9" customFormat="1" ht="25.5" x14ac:dyDescent="0.25">
      <c r="A12" s="289" t="s">
        <v>10</v>
      </c>
      <c r="B12" s="295" t="s">
        <v>535</v>
      </c>
      <c r="C12" s="292" t="s">
        <v>287</v>
      </c>
      <c r="D12" s="285" t="s">
        <v>12</v>
      </c>
      <c r="E12" s="282">
        <f>E13</f>
        <v>3</v>
      </c>
      <c r="F12" s="276"/>
      <c r="G12" s="277">
        <v>0</v>
      </c>
      <c r="H12" s="54"/>
      <c r="I12" s="232">
        <f>E12*G12</f>
        <v>0</v>
      </c>
    </row>
    <row r="13" spans="1:9" customFormat="1" x14ac:dyDescent="0.25">
      <c r="A13" s="290" t="s">
        <v>48</v>
      </c>
      <c r="B13" s="296" t="s">
        <v>536</v>
      </c>
      <c r="C13" s="293" t="s">
        <v>284</v>
      </c>
      <c r="D13" s="286" t="s">
        <v>12</v>
      </c>
      <c r="E13" s="283">
        <v>3</v>
      </c>
      <c r="F13" s="278">
        <v>0</v>
      </c>
      <c r="G13" s="64"/>
      <c r="H13" s="275">
        <f>E13*F13</f>
        <v>0</v>
      </c>
      <c r="I13" s="64"/>
    </row>
    <row r="14" spans="1:9" customFormat="1" ht="25.5" x14ac:dyDescent="0.25">
      <c r="A14" s="291" t="s">
        <v>11</v>
      </c>
      <c r="B14" s="297" t="s">
        <v>535</v>
      </c>
      <c r="C14" s="294" t="s">
        <v>288</v>
      </c>
      <c r="D14" s="287" t="s">
        <v>12</v>
      </c>
      <c r="E14" s="284">
        <f>E15</f>
        <v>12.28</v>
      </c>
      <c r="F14" s="279"/>
      <c r="G14" s="224">
        <v>0</v>
      </c>
      <c r="H14" s="60"/>
      <c r="I14" s="224">
        <f>E14*G14</f>
        <v>0</v>
      </c>
    </row>
    <row r="15" spans="1:9" customFormat="1" x14ac:dyDescent="0.25">
      <c r="A15" s="290" t="s">
        <v>50</v>
      </c>
      <c r="B15" s="296" t="s">
        <v>536</v>
      </c>
      <c r="C15" s="293" t="s">
        <v>285</v>
      </c>
      <c r="D15" s="286" t="s">
        <v>12</v>
      </c>
      <c r="E15" s="283">
        <v>12.28</v>
      </c>
      <c r="F15" s="278">
        <v>0</v>
      </c>
      <c r="G15" s="64"/>
      <c r="H15" s="275">
        <f t="shared" ref="H15:H16" si="0">E15*F15</f>
        <v>0</v>
      </c>
      <c r="I15" s="64"/>
    </row>
    <row r="16" spans="1:9" customFormat="1" x14ac:dyDescent="0.25">
      <c r="A16" s="290" t="s">
        <v>51</v>
      </c>
      <c r="B16" s="296" t="s">
        <v>536</v>
      </c>
      <c r="C16" s="293" t="s">
        <v>293</v>
      </c>
      <c r="D16" s="286" t="s">
        <v>15</v>
      </c>
      <c r="E16" s="283">
        <v>3</v>
      </c>
      <c r="F16" s="278">
        <v>0</v>
      </c>
      <c r="G16" s="64"/>
      <c r="H16" s="275">
        <f t="shared" si="0"/>
        <v>0</v>
      </c>
      <c r="I16" s="64"/>
    </row>
    <row r="17" spans="1:9" customFormat="1" ht="25.5" x14ac:dyDescent="0.25">
      <c r="A17" s="291" t="s">
        <v>39</v>
      </c>
      <c r="B17" s="297" t="s">
        <v>535</v>
      </c>
      <c r="C17" s="294" t="s">
        <v>289</v>
      </c>
      <c r="D17" s="287" t="s">
        <v>12</v>
      </c>
      <c r="E17" s="284">
        <f>E18</f>
        <v>15.09</v>
      </c>
      <c r="F17" s="279"/>
      <c r="G17" s="224">
        <v>0</v>
      </c>
      <c r="H17" s="60"/>
      <c r="I17" s="224">
        <f>E17*G17</f>
        <v>0</v>
      </c>
    </row>
    <row r="18" spans="1:9" customFormat="1" x14ac:dyDescent="0.25">
      <c r="A18" s="290" t="s">
        <v>52</v>
      </c>
      <c r="B18" s="296" t="s">
        <v>536</v>
      </c>
      <c r="C18" s="293" t="s">
        <v>286</v>
      </c>
      <c r="D18" s="286" t="s">
        <v>12</v>
      </c>
      <c r="E18" s="283">
        <v>15.09</v>
      </c>
      <c r="F18" s="278">
        <v>0</v>
      </c>
      <c r="G18" s="64"/>
      <c r="H18" s="275">
        <f t="shared" ref="H18:H20" si="1">E18*F18</f>
        <v>0</v>
      </c>
      <c r="I18" s="64"/>
    </row>
    <row r="19" spans="1:9" customFormat="1" x14ac:dyDescent="0.25">
      <c r="A19" s="290" t="s">
        <v>53</v>
      </c>
      <c r="B19" s="296" t="s">
        <v>536</v>
      </c>
      <c r="C19" s="293" t="s">
        <v>294</v>
      </c>
      <c r="D19" s="286" t="s">
        <v>15</v>
      </c>
      <c r="E19" s="283">
        <v>1</v>
      </c>
      <c r="F19" s="278">
        <v>0</v>
      </c>
      <c r="G19" s="64"/>
      <c r="H19" s="275">
        <f t="shared" si="1"/>
        <v>0</v>
      </c>
      <c r="I19" s="64"/>
    </row>
    <row r="20" spans="1:9" customFormat="1" x14ac:dyDescent="0.25">
      <c r="A20" s="290" t="s">
        <v>70</v>
      </c>
      <c r="B20" s="296" t="s">
        <v>536</v>
      </c>
      <c r="C20" s="293" t="s">
        <v>298</v>
      </c>
      <c r="D20" s="286" t="s">
        <v>15</v>
      </c>
      <c r="E20" s="283">
        <v>2</v>
      </c>
      <c r="F20" s="278">
        <v>0</v>
      </c>
      <c r="G20" s="64"/>
      <c r="H20" s="275">
        <f t="shared" si="1"/>
        <v>0</v>
      </c>
      <c r="I20" s="64"/>
    </row>
    <row r="21" spans="1:9" customFormat="1" ht="25.5" x14ac:dyDescent="0.25">
      <c r="A21" s="291" t="s">
        <v>13</v>
      </c>
      <c r="B21" s="297" t="s">
        <v>535</v>
      </c>
      <c r="C21" s="294" t="s">
        <v>280</v>
      </c>
      <c r="D21" s="287" t="s">
        <v>12</v>
      </c>
      <c r="E21" s="284">
        <v>12.7</v>
      </c>
      <c r="F21" s="279"/>
      <c r="G21" s="224">
        <v>0</v>
      </c>
      <c r="H21" s="60"/>
      <c r="I21" s="224">
        <f>E21*G21</f>
        <v>0</v>
      </c>
    </row>
    <row r="22" spans="1:9" customFormat="1" x14ac:dyDescent="0.25">
      <c r="A22" s="290" t="s">
        <v>14</v>
      </c>
      <c r="B22" s="296" t="s">
        <v>536</v>
      </c>
      <c r="C22" s="293" t="s">
        <v>281</v>
      </c>
      <c r="D22" s="286" t="s">
        <v>12</v>
      </c>
      <c r="E22" s="283">
        <v>12.7</v>
      </c>
      <c r="F22" s="278">
        <v>0</v>
      </c>
      <c r="G22" s="64"/>
      <c r="H22" s="275">
        <f t="shared" ref="H22:H24" si="2">E22*F22</f>
        <v>0</v>
      </c>
      <c r="I22" s="64"/>
    </row>
    <row r="23" spans="1:9" customFormat="1" x14ac:dyDescent="0.25">
      <c r="A23" s="290" t="s">
        <v>73</v>
      </c>
      <c r="B23" s="296" t="s">
        <v>536</v>
      </c>
      <c r="C23" s="293" t="s">
        <v>295</v>
      </c>
      <c r="D23" s="286" t="s">
        <v>15</v>
      </c>
      <c r="E23" s="283">
        <v>4</v>
      </c>
      <c r="F23" s="278">
        <v>0</v>
      </c>
      <c r="G23" s="64"/>
      <c r="H23" s="275">
        <f t="shared" si="2"/>
        <v>0</v>
      </c>
      <c r="I23" s="64"/>
    </row>
    <row r="24" spans="1:9" customFormat="1" x14ac:dyDescent="0.25">
      <c r="A24" s="290" t="s">
        <v>74</v>
      </c>
      <c r="B24" s="296" t="s">
        <v>536</v>
      </c>
      <c r="C24" s="293" t="s">
        <v>299</v>
      </c>
      <c r="D24" s="286" t="s">
        <v>15</v>
      </c>
      <c r="E24" s="283">
        <v>2</v>
      </c>
      <c r="F24" s="278">
        <v>0</v>
      </c>
      <c r="G24" s="64"/>
      <c r="H24" s="275">
        <f t="shared" si="2"/>
        <v>0</v>
      </c>
      <c r="I24" s="64"/>
    </row>
    <row r="25" spans="1:9" customFormat="1" ht="25.5" x14ac:dyDescent="0.25">
      <c r="A25" s="291" t="s">
        <v>42</v>
      </c>
      <c r="B25" s="297" t="s">
        <v>535</v>
      </c>
      <c r="C25" s="294" t="s">
        <v>279</v>
      </c>
      <c r="D25" s="287" t="s">
        <v>12</v>
      </c>
      <c r="E25" s="284">
        <f>E26+E27</f>
        <v>27.64</v>
      </c>
      <c r="F25" s="279"/>
      <c r="G25" s="224">
        <v>0</v>
      </c>
      <c r="H25" s="60"/>
      <c r="I25" s="224">
        <f>E25*G25</f>
        <v>0</v>
      </c>
    </row>
    <row r="26" spans="1:9" customFormat="1" x14ac:dyDescent="0.25">
      <c r="A26" s="290" t="s">
        <v>44</v>
      </c>
      <c r="B26" s="296" t="s">
        <v>536</v>
      </c>
      <c r="C26" s="293" t="s">
        <v>283</v>
      </c>
      <c r="D26" s="286" t="s">
        <v>12</v>
      </c>
      <c r="E26" s="283">
        <v>5</v>
      </c>
      <c r="F26" s="278">
        <v>0</v>
      </c>
      <c r="G26" s="64"/>
      <c r="H26" s="275">
        <f t="shared" ref="H26:H32" si="3">E26*F26</f>
        <v>0</v>
      </c>
      <c r="I26" s="64"/>
    </row>
    <row r="27" spans="1:9" customFormat="1" x14ac:dyDescent="0.25">
      <c r="A27" s="290" t="s">
        <v>83</v>
      </c>
      <c r="B27" s="296" t="s">
        <v>536</v>
      </c>
      <c r="C27" s="293" t="s">
        <v>282</v>
      </c>
      <c r="D27" s="286" t="s">
        <v>12</v>
      </c>
      <c r="E27" s="283">
        <v>22.64</v>
      </c>
      <c r="F27" s="278">
        <v>0</v>
      </c>
      <c r="G27" s="64"/>
      <c r="H27" s="275">
        <f t="shared" si="3"/>
        <v>0</v>
      </c>
      <c r="I27" s="64"/>
    </row>
    <row r="28" spans="1:9" customFormat="1" x14ac:dyDescent="0.25">
      <c r="A28" s="290" t="s">
        <v>144</v>
      </c>
      <c r="B28" s="296" t="s">
        <v>536</v>
      </c>
      <c r="C28" s="293" t="s">
        <v>296</v>
      </c>
      <c r="D28" s="286" t="s">
        <v>15</v>
      </c>
      <c r="E28" s="283">
        <v>2</v>
      </c>
      <c r="F28" s="278">
        <v>0</v>
      </c>
      <c r="G28" s="64"/>
      <c r="H28" s="275">
        <f t="shared" si="3"/>
        <v>0</v>
      </c>
      <c r="I28" s="64"/>
    </row>
    <row r="29" spans="1:9" customFormat="1" x14ac:dyDescent="0.25">
      <c r="A29" s="290" t="s">
        <v>391</v>
      </c>
      <c r="B29" s="296" t="s">
        <v>536</v>
      </c>
      <c r="C29" s="293" t="s">
        <v>297</v>
      </c>
      <c r="D29" s="286" t="s">
        <v>15</v>
      </c>
      <c r="E29" s="283">
        <v>12</v>
      </c>
      <c r="F29" s="278">
        <v>0</v>
      </c>
      <c r="G29" s="64"/>
      <c r="H29" s="275">
        <f t="shared" si="3"/>
        <v>0</v>
      </c>
      <c r="I29" s="64"/>
    </row>
    <row r="30" spans="1:9" customFormat="1" x14ac:dyDescent="0.25">
      <c r="A30" s="290" t="s">
        <v>396</v>
      </c>
      <c r="B30" s="296" t="s">
        <v>536</v>
      </c>
      <c r="C30" s="293" t="s">
        <v>356</v>
      </c>
      <c r="D30" s="286" t="s">
        <v>15</v>
      </c>
      <c r="E30" s="283">
        <v>8</v>
      </c>
      <c r="F30" s="278">
        <v>0</v>
      </c>
      <c r="G30" s="64"/>
      <c r="H30" s="275">
        <f t="shared" si="3"/>
        <v>0</v>
      </c>
      <c r="I30" s="64"/>
    </row>
    <row r="31" spans="1:9" customFormat="1" x14ac:dyDescent="0.25">
      <c r="A31" s="290" t="s">
        <v>397</v>
      </c>
      <c r="B31" s="296" t="s">
        <v>536</v>
      </c>
      <c r="C31" s="293" t="s">
        <v>300</v>
      </c>
      <c r="D31" s="286" t="s">
        <v>15</v>
      </c>
      <c r="E31" s="283">
        <v>6</v>
      </c>
      <c r="F31" s="278">
        <v>0</v>
      </c>
      <c r="G31" s="64"/>
      <c r="H31" s="275">
        <f t="shared" si="3"/>
        <v>0</v>
      </c>
      <c r="I31" s="64"/>
    </row>
    <row r="32" spans="1:9" customFormat="1" x14ac:dyDescent="0.25">
      <c r="A32" s="290" t="s">
        <v>398</v>
      </c>
      <c r="B32" s="296" t="s">
        <v>536</v>
      </c>
      <c r="C32" s="293" t="s">
        <v>301</v>
      </c>
      <c r="D32" s="286" t="s">
        <v>15</v>
      </c>
      <c r="E32" s="283">
        <v>3</v>
      </c>
      <c r="F32" s="278">
        <v>0</v>
      </c>
      <c r="G32" s="64"/>
      <c r="H32" s="275">
        <f t="shared" si="3"/>
        <v>0</v>
      </c>
      <c r="I32" s="64"/>
    </row>
    <row r="33" spans="1:9" customFormat="1" x14ac:dyDescent="0.25">
      <c r="A33" s="291" t="s">
        <v>45</v>
      </c>
      <c r="B33" s="297" t="s">
        <v>535</v>
      </c>
      <c r="C33" s="294" t="s">
        <v>362</v>
      </c>
      <c r="D33" s="287" t="s">
        <v>15</v>
      </c>
      <c r="E33" s="284">
        <v>16</v>
      </c>
      <c r="F33" s="279"/>
      <c r="G33" s="224">
        <v>0</v>
      </c>
      <c r="H33" s="60"/>
      <c r="I33" s="224">
        <f>E33*G33</f>
        <v>0</v>
      </c>
    </row>
    <row r="34" spans="1:9" customFormat="1" x14ac:dyDescent="0.25">
      <c r="A34" s="290" t="s">
        <v>46</v>
      </c>
      <c r="B34" s="296" t="s">
        <v>536</v>
      </c>
      <c r="C34" s="293" t="s">
        <v>245</v>
      </c>
      <c r="D34" s="286" t="s">
        <v>15</v>
      </c>
      <c r="E34" s="283">
        <v>16</v>
      </c>
      <c r="F34" s="278">
        <v>0</v>
      </c>
      <c r="G34" s="64"/>
      <c r="H34" s="275">
        <f>E34*F34</f>
        <v>0</v>
      </c>
      <c r="I34" s="64"/>
    </row>
    <row r="35" spans="1:9" customFormat="1" ht="25.5" x14ac:dyDescent="0.25">
      <c r="A35" s="291" t="s">
        <v>16</v>
      </c>
      <c r="B35" s="297" t="s">
        <v>535</v>
      </c>
      <c r="C35" s="294" t="s">
        <v>366</v>
      </c>
      <c r="D35" s="287" t="s">
        <v>21</v>
      </c>
      <c r="E35" s="284">
        <f>E36+E37+E38</f>
        <v>0.29112000000000005</v>
      </c>
      <c r="F35" s="279"/>
      <c r="G35" s="224">
        <v>0</v>
      </c>
      <c r="H35" s="60"/>
      <c r="I35" s="224">
        <f>E35*G35</f>
        <v>0</v>
      </c>
    </row>
    <row r="36" spans="1:9" customFormat="1" x14ac:dyDescent="0.25">
      <c r="A36" s="290" t="s">
        <v>17</v>
      </c>
      <c r="B36" s="296" t="s">
        <v>536</v>
      </c>
      <c r="C36" s="293" t="s">
        <v>363</v>
      </c>
      <c r="D36" s="286" t="s">
        <v>21</v>
      </c>
      <c r="E36" s="283">
        <v>0.16300000000000001</v>
      </c>
      <c r="F36" s="278">
        <v>0</v>
      </c>
      <c r="G36" s="64"/>
      <c r="H36" s="275">
        <f t="shared" ref="H36:H38" si="4">E36*F36</f>
        <v>0</v>
      </c>
      <c r="I36" s="64"/>
    </row>
    <row r="37" spans="1:9" customFormat="1" x14ac:dyDescent="0.25">
      <c r="A37" s="290" t="s">
        <v>84</v>
      </c>
      <c r="B37" s="296" t="s">
        <v>536</v>
      </c>
      <c r="C37" s="293" t="s">
        <v>364</v>
      </c>
      <c r="D37" s="286" t="s">
        <v>21</v>
      </c>
      <c r="E37" s="283">
        <v>1.2E-4</v>
      </c>
      <c r="F37" s="278">
        <v>0</v>
      </c>
      <c r="G37" s="64"/>
      <c r="H37" s="275">
        <f t="shared" si="4"/>
        <v>0</v>
      </c>
      <c r="I37" s="64"/>
    </row>
    <row r="38" spans="1:9" customFormat="1" x14ac:dyDescent="0.25">
      <c r="A38" s="290" t="s">
        <v>85</v>
      </c>
      <c r="B38" s="296" t="s">
        <v>536</v>
      </c>
      <c r="C38" s="293" t="s">
        <v>365</v>
      </c>
      <c r="D38" s="286" t="s">
        <v>21</v>
      </c>
      <c r="E38" s="283">
        <v>0.128</v>
      </c>
      <c r="F38" s="278">
        <v>0</v>
      </c>
      <c r="G38" s="64"/>
      <c r="H38" s="275">
        <f t="shared" si="4"/>
        <v>0</v>
      </c>
      <c r="I38" s="64"/>
    </row>
    <row r="39" spans="1:9" customFormat="1" ht="25.5" x14ac:dyDescent="0.25">
      <c r="A39" s="291" t="s">
        <v>18</v>
      </c>
      <c r="B39" s="297" t="s">
        <v>535</v>
      </c>
      <c r="C39" s="294" t="s">
        <v>371</v>
      </c>
      <c r="D39" s="287" t="s">
        <v>21</v>
      </c>
      <c r="E39" s="284">
        <f>E35</f>
        <v>0.29112000000000005</v>
      </c>
      <c r="F39" s="279"/>
      <c r="G39" s="224">
        <v>0</v>
      </c>
      <c r="H39" s="60"/>
      <c r="I39" s="224">
        <f t="shared" ref="I39:I40" si="5">E39*G39</f>
        <v>0</v>
      </c>
    </row>
    <row r="40" spans="1:9" customFormat="1" x14ac:dyDescent="0.25">
      <c r="A40" s="291" t="s">
        <v>19</v>
      </c>
      <c r="B40" s="296" t="s">
        <v>536</v>
      </c>
      <c r="C40" s="294" t="s">
        <v>320</v>
      </c>
      <c r="D40" s="287" t="s">
        <v>15</v>
      </c>
      <c r="E40" s="284">
        <v>5</v>
      </c>
      <c r="F40" s="279"/>
      <c r="G40" s="224">
        <v>0</v>
      </c>
      <c r="H40" s="60"/>
      <c r="I40" s="224">
        <f t="shared" si="5"/>
        <v>0</v>
      </c>
    </row>
    <row r="41" spans="1:9" customFormat="1" x14ac:dyDescent="0.25">
      <c r="A41" s="290" t="s">
        <v>91</v>
      </c>
      <c r="B41" s="296" t="s">
        <v>536</v>
      </c>
      <c r="C41" s="293" t="s">
        <v>292</v>
      </c>
      <c r="D41" s="286" t="s">
        <v>15</v>
      </c>
      <c r="E41" s="283">
        <v>2</v>
      </c>
      <c r="F41" s="278">
        <v>0</v>
      </c>
      <c r="G41" s="64"/>
      <c r="H41" s="275">
        <f t="shared" ref="H41:H43" si="6">E41*F41</f>
        <v>0</v>
      </c>
      <c r="I41" s="64"/>
    </row>
    <row r="42" spans="1:9" customFormat="1" x14ac:dyDescent="0.25">
      <c r="A42" s="290" t="s">
        <v>92</v>
      </c>
      <c r="B42" s="296" t="s">
        <v>536</v>
      </c>
      <c r="C42" s="293" t="s">
        <v>291</v>
      </c>
      <c r="D42" s="286" t="s">
        <v>15</v>
      </c>
      <c r="E42" s="283">
        <v>2</v>
      </c>
      <c r="F42" s="278">
        <v>0</v>
      </c>
      <c r="G42" s="64"/>
      <c r="H42" s="275">
        <f t="shared" si="6"/>
        <v>0</v>
      </c>
      <c r="I42" s="64"/>
    </row>
    <row r="43" spans="1:9" customFormat="1" x14ac:dyDescent="0.25">
      <c r="A43" s="290" t="s">
        <v>93</v>
      </c>
      <c r="B43" s="296" t="s">
        <v>536</v>
      </c>
      <c r="C43" s="293" t="s">
        <v>290</v>
      </c>
      <c r="D43" s="286" t="s">
        <v>15</v>
      </c>
      <c r="E43" s="283">
        <v>1</v>
      </c>
      <c r="F43" s="278">
        <v>0</v>
      </c>
      <c r="G43" s="64"/>
      <c r="H43" s="275">
        <f t="shared" si="6"/>
        <v>0</v>
      </c>
      <c r="I43" s="64"/>
    </row>
    <row r="44" spans="1:9" customFormat="1" x14ac:dyDescent="0.25">
      <c r="A44" s="291" t="s">
        <v>20</v>
      </c>
      <c r="B44" s="297" t="s">
        <v>535</v>
      </c>
      <c r="C44" s="294" t="s">
        <v>302</v>
      </c>
      <c r="D44" s="287" t="s">
        <v>102</v>
      </c>
      <c r="E44" s="284">
        <v>45.6</v>
      </c>
      <c r="F44" s="279"/>
      <c r="G44" s="224">
        <v>0</v>
      </c>
      <c r="H44" s="60"/>
      <c r="I44" s="224">
        <f>E44*G44</f>
        <v>0</v>
      </c>
    </row>
    <row r="45" spans="1:9" customFormat="1" x14ac:dyDescent="0.25">
      <c r="A45" s="290" t="s">
        <v>393</v>
      </c>
      <c r="B45" s="296" t="s">
        <v>536</v>
      </c>
      <c r="C45" s="293" t="s">
        <v>303</v>
      </c>
      <c r="D45" s="286" t="s">
        <v>101</v>
      </c>
      <c r="E45" s="283">
        <v>5</v>
      </c>
      <c r="F45" s="278">
        <v>0</v>
      </c>
      <c r="G45" s="64"/>
      <c r="H45" s="275">
        <f t="shared" ref="H45:H46" si="7">E45*F45</f>
        <v>0</v>
      </c>
      <c r="I45" s="64"/>
    </row>
    <row r="46" spans="1:9" customFormat="1" x14ac:dyDescent="0.25">
      <c r="A46" s="290" t="s">
        <v>399</v>
      </c>
      <c r="B46" s="296" t="s">
        <v>536</v>
      </c>
      <c r="C46" s="293" t="s">
        <v>304</v>
      </c>
      <c r="D46" s="286" t="s">
        <v>101</v>
      </c>
      <c r="E46" s="283">
        <v>6.9</v>
      </c>
      <c r="F46" s="278">
        <v>0</v>
      </c>
      <c r="G46" s="64"/>
      <c r="H46" s="275">
        <f t="shared" si="7"/>
        <v>0</v>
      </c>
      <c r="I46" s="64"/>
    </row>
    <row r="47" spans="1:9" customFormat="1" ht="25.5" x14ac:dyDescent="0.25">
      <c r="A47" s="291" t="s">
        <v>94</v>
      </c>
      <c r="B47" s="297" t="s">
        <v>535</v>
      </c>
      <c r="C47" s="294" t="s">
        <v>305</v>
      </c>
      <c r="D47" s="287" t="s">
        <v>7</v>
      </c>
      <c r="E47" s="284">
        <v>5.0999999999999996</v>
      </c>
      <c r="F47" s="279"/>
      <c r="G47" s="224">
        <v>0</v>
      </c>
      <c r="H47" s="60"/>
      <c r="I47" s="224">
        <f>E47*G47</f>
        <v>0</v>
      </c>
    </row>
    <row r="48" spans="1:9" customFormat="1" x14ac:dyDescent="0.25">
      <c r="A48" s="290" t="s">
        <v>394</v>
      </c>
      <c r="B48" s="296" t="s">
        <v>536</v>
      </c>
      <c r="C48" s="293" t="s">
        <v>352</v>
      </c>
      <c r="D48" s="286" t="s">
        <v>7</v>
      </c>
      <c r="E48" s="283">
        <v>4.8</v>
      </c>
      <c r="F48" s="278">
        <v>0</v>
      </c>
      <c r="G48" s="64"/>
      <c r="H48" s="275">
        <f t="shared" ref="H48:H49" si="8">E48*F48</f>
        <v>0</v>
      </c>
      <c r="I48" s="64"/>
    </row>
    <row r="49" spans="1:9" customFormat="1" x14ac:dyDescent="0.25">
      <c r="A49" s="290" t="s">
        <v>395</v>
      </c>
      <c r="B49" s="296" t="s">
        <v>536</v>
      </c>
      <c r="C49" s="293" t="s">
        <v>353</v>
      </c>
      <c r="D49" s="286" t="s">
        <v>7</v>
      </c>
      <c r="E49" s="283">
        <v>0.3</v>
      </c>
      <c r="F49" s="278">
        <v>0</v>
      </c>
      <c r="G49" s="64"/>
      <c r="H49" s="275">
        <f t="shared" si="8"/>
        <v>0</v>
      </c>
      <c r="I49" s="64"/>
    </row>
    <row r="50" spans="1:9" customFormat="1" x14ac:dyDescent="0.25">
      <c r="A50" s="291" t="s">
        <v>95</v>
      </c>
      <c r="B50" s="297" t="s">
        <v>535</v>
      </c>
      <c r="C50" s="294" t="s">
        <v>306</v>
      </c>
      <c r="D50" s="287" t="s">
        <v>102</v>
      </c>
      <c r="E50" s="284">
        <v>90</v>
      </c>
      <c r="F50" s="279"/>
      <c r="G50" s="224">
        <v>0</v>
      </c>
      <c r="H50" s="60"/>
      <c r="I50" s="224">
        <f>E50*G50</f>
        <v>0</v>
      </c>
    </row>
    <row r="51" spans="1:9" customFormat="1" x14ac:dyDescent="0.25">
      <c r="A51" s="290" t="s">
        <v>400</v>
      </c>
      <c r="B51" s="296" t="s">
        <v>536</v>
      </c>
      <c r="C51" s="293" t="s">
        <v>307</v>
      </c>
      <c r="D51" s="286" t="s">
        <v>102</v>
      </c>
      <c r="E51" s="283">
        <v>90</v>
      </c>
      <c r="F51" s="278">
        <v>0</v>
      </c>
      <c r="G51" s="64"/>
      <c r="H51" s="275">
        <f t="shared" ref="H51:H52" si="9">E51*F51</f>
        <v>0</v>
      </c>
      <c r="I51" s="64"/>
    </row>
    <row r="52" spans="1:9" customFormat="1" ht="15.75" thickBot="1" x14ac:dyDescent="0.3">
      <c r="A52" s="290" t="s">
        <v>401</v>
      </c>
      <c r="B52" s="298" t="s">
        <v>536</v>
      </c>
      <c r="C52" s="293" t="s">
        <v>308</v>
      </c>
      <c r="D52" s="288" t="s">
        <v>101</v>
      </c>
      <c r="E52" s="283">
        <v>9</v>
      </c>
      <c r="F52" s="280">
        <v>0</v>
      </c>
      <c r="G52" s="281"/>
      <c r="H52" s="275">
        <f t="shared" si="9"/>
        <v>0</v>
      </c>
      <c r="I52" s="64"/>
    </row>
    <row r="53" spans="1:9" customFormat="1" ht="15.75" thickBot="1" x14ac:dyDescent="0.3">
      <c r="A53" s="235"/>
      <c r="B53" s="403"/>
      <c r="C53" s="237" t="s">
        <v>497</v>
      </c>
      <c r="D53" s="238"/>
      <c r="E53" s="238"/>
      <c r="F53" s="239"/>
      <c r="G53" s="239"/>
      <c r="H53" s="240">
        <f>SUM(H12:H52)</f>
        <v>0</v>
      </c>
      <c r="I53" s="240">
        <f>SUM(I12:I52)</f>
        <v>0</v>
      </c>
    </row>
    <row r="54" spans="1:9" customFormat="1" ht="15.75" thickBot="1" x14ac:dyDescent="0.3">
      <c r="A54" s="235"/>
      <c r="B54" s="236"/>
      <c r="C54" s="237" t="s">
        <v>498</v>
      </c>
      <c r="D54" s="238"/>
      <c r="E54" s="238"/>
      <c r="F54" s="239"/>
      <c r="G54" s="239"/>
      <c r="H54" s="239"/>
      <c r="I54" s="242">
        <f>H53+I53</f>
        <v>0</v>
      </c>
    </row>
    <row r="55" spans="1:9" ht="22.5" customHeight="1" thickBot="1" x14ac:dyDescent="0.3">
      <c r="A55" s="233"/>
      <c r="B55" s="402" t="s">
        <v>9</v>
      </c>
      <c r="C55" s="406" t="s">
        <v>309</v>
      </c>
      <c r="D55" s="406"/>
      <c r="E55" s="406"/>
      <c r="F55" s="406"/>
      <c r="G55" s="406"/>
      <c r="H55" s="406"/>
      <c r="I55" s="407"/>
    </row>
    <row r="56" spans="1:9" customFormat="1" ht="25.5" x14ac:dyDescent="0.25">
      <c r="A56" s="289" t="s">
        <v>10</v>
      </c>
      <c r="B56" s="295" t="s">
        <v>535</v>
      </c>
      <c r="C56" s="292" t="s">
        <v>313</v>
      </c>
      <c r="D56" s="285" t="s">
        <v>12</v>
      </c>
      <c r="E56" s="282">
        <v>0.5</v>
      </c>
      <c r="F56" s="276"/>
      <c r="G56" s="277">
        <v>0</v>
      </c>
      <c r="H56" s="54"/>
      <c r="I56" s="232">
        <f>E56*G56</f>
        <v>0</v>
      </c>
    </row>
    <row r="57" spans="1:9" customFormat="1" x14ac:dyDescent="0.25">
      <c r="A57" s="290" t="s">
        <v>48</v>
      </c>
      <c r="B57" s="296" t="s">
        <v>536</v>
      </c>
      <c r="C57" s="293" t="s">
        <v>310</v>
      </c>
      <c r="D57" s="286" t="s">
        <v>12</v>
      </c>
      <c r="E57" s="283">
        <v>0.5</v>
      </c>
      <c r="F57" s="278">
        <v>0</v>
      </c>
      <c r="G57" s="64"/>
      <c r="H57" s="275">
        <f>E57*F57</f>
        <v>0</v>
      </c>
      <c r="I57" s="64"/>
    </row>
    <row r="58" spans="1:9" customFormat="1" ht="25.5" x14ac:dyDescent="0.25">
      <c r="A58" s="291" t="s">
        <v>11</v>
      </c>
      <c r="B58" s="297" t="s">
        <v>535</v>
      </c>
      <c r="C58" s="294" t="s">
        <v>312</v>
      </c>
      <c r="D58" s="287" t="s">
        <v>12</v>
      </c>
      <c r="E58" s="284">
        <v>3</v>
      </c>
      <c r="F58" s="279"/>
      <c r="G58" s="224">
        <v>0</v>
      </c>
      <c r="H58" s="60"/>
      <c r="I58" s="224">
        <f>E58*G58</f>
        <v>0</v>
      </c>
    </row>
    <row r="59" spans="1:9" customFormat="1" x14ac:dyDescent="0.25">
      <c r="A59" s="290" t="s">
        <v>50</v>
      </c>
      <c r="B59" s="296" t="s">
        <v>536</v>
      </c>
      <c r="C59" s="293" t="s">
        <v>311</v>
      </c>
      <c r="D59" s="286" t="s">
        <v>12</v>
      </c>
      <c r="E59" s="283">
        <v>3</v>
      </c>
      <c r="F59" s="278">
        <v>0</v>
      </c>
      <c r="G59" s="64"/>
      <c r="H59" s="275">
        <f>E59*F59</f>
        <v>0</v>
      </c>
      <c r="I59" s="64"/>
    </row>
    <row r="60" spans="1:9" customFormat="1" ht="25.5" x14ac:dyDescent="0.25">
      <c r="A60" s="291" t="s">
        <v>39</v>
      </c>
      <c r="B60" s="297" t="s">
        <v>535</v>
      </c>
      <c r="C60" s="294" t="s">
        <v>314</v>
      </c>
      <c r="D60" s="287" t="s">
        <v>12</v>
      </c>
      <c r="E60" s="284">
        <v>1</v>
      </c>
      <c r="F60" s="279"/>
      <c r="G60" s="224">
        <v>0</v>
      </c>
      <c r="H60" s="60"/>
      <c r="I60" s="224">
        <f>E60*G60</f>
        <v>0</v>
      </c>
    </row>
    <row r="61" spans="1:9" customFormat="1" x14ac:dyDescent="0.25">
      <c r="A61" s="290" t="s">
        <v>52</v>
      </c>
      <c r="B61" s="296" t="s">
        <v>536</v>
      </c>
      <c r="C61" s="293" t="s">
        <v>315</v>
      </c>
      <c r="D61" s="286" t="s">
        <v>12</v>
      </c>
      <c r="E61" s="283">
        <v>1</v>
      </c>
      <c r="F61" s="278">
        <v>0</v>
      </c>
      <c r="G61" s="64"/>
      <c r="H61" s="275">
        <f t="shared" ref="H61:H63" si="10">E61*F61</f>
        <v>0</v>
      </c>
      <c r="I61" s="64"/>
    </row>
    <row r="62" spans="1:9" customFormat="1" x14ac:dyDescent="0.25">
      <c r="A62" s="290" t="s">
        <v>53</v>
      </c>
      <c r="B62" s="296" t="s">
        <v>536</v>
      </c>
      <c r="C62" s="293" t="s">
        <v>327</v>
      </c>
      <c r="D62" s="286" t="s">
        <v>15</v>
      </c>
      <c r="E62" s="283">
        <v>2</v>
      </c>
      <c r="F62" s="278">
        <v>0</v>
      </c>
      <c r="G62" s="64"/>
      <c r="H62" s="275">
        <f t="shared" si="10"/>
        <v>0</v>
      </c>
      <c r="I62" s="64"/>
    </row>
    <row r="63" spans="1:9" customFormat="1" x14ac:dyDescent="0.25">
      <c r="A63" s="290" t="s">
        <v>70</v>
      </c>
      <c r="B63" s="296" t="s">
        <v>536</v>
      </c>
      <c r="C63" s="293" t="s">
        <v>317</v>
      </c>
      <c r="D63" s="286" t="s">
        <v>15</v>
      </c>
      <c r="E63" s="283">
        <v>2</v>
      </c>
      <c r="F63" s="278">
        <v>0</v>
      </c>
      <c r="G63" s="64"/>
      <c r="H63" s="275">
        <f t="shared" si="10"/>
        <v>0</v>
      </c>
      <c r="I63" s="64"/>
    </row>
    <row r="64" spans="1:9" customFormat="1" x14ac:dyDescent="0.25">
      <c r="A64" s="291" t="s">
        <v>13</v>
      </c>
      <c r="B64" s="297" t="s">
        <v>535</v>
      </c>
      <c r="C64" s="294" t="s">
        <v>319</v>
      </c>
      <c r="D64" s="287" t="s">
        <v>15</v>
      </c>
      <c r="E64" s="284">
        <v>2</v>
      </c>
      <c r="F64" s="279"/>
      <c r="G64" s="224">
        <v>0</v>
      </c>
      <c r="H64" s="60"/>
      <c r="I64" s="224">
        <f>E64*G64</f>
        <v>0</v>
      </c>
    </row>
    <row r="65" spans="1:9" customFormat="1" x14ac:dyDescent="0.25">
      <c r="A65" s="290" t="s">
        <v>14</v>
      </c>
      <c r="B65" s="296" t="s">
        <v>536</v>
      </c>
      <c r="C65" s="293" t="s">
        <v>316</v>
      </c>
      <c r="D65" s="286" t="s">
        <v>15</v>
      </c>
      <c r="E65" s="283">
        <v>2</v>
      </c>
      <c r="F65" s="278">
        <v>0</v>
      </c>
      <c r="G65" s="64"/>
      <c r="H65" s="275">
        <f>E65*F65</f>
        <v>0</v>
      </c>
      <c r="I65" s="64"/>
    </row>
    <row r="66" spans="1:9" customFormat="1" x14ac:dyDescent="0.25">
      <c r="A66" s="291" t="s">
        <v>42</v>
      </c>
      <c r="B66" s="297" t="s">
        <v>535</v>
      </c>
      <c r="C66" s="294" t="s">
        <v>320</v>
      </c>
      <c r="D66" s="287" t="s">
        <v>15</v>
      </c>
      <c r="E66" s="284">
        <v>4</v>
      </c>
      <c r="F66" s="279"/>
      <c r="G66" s="224">
        <v>0</v>
      </c>
      <c r="H66" s="60"/>
      <c r="I66" s="224">
        <f>E66*G66</f>
        <v>0</v>
      </c>
    </row>
    <row r="67" spans="1:9" customFormat="1" x14ac:dyDescent="0.25">
      <c r="A67" s="290" t="s">
        <v>44</v>
      </c>
      <c r="B67" s="296" t="s">
        <v>536</v>
      </c>
      <c r="C67" s="293" t="s">
        <v>318</v>
      </c>
      <c r="D67" s="286" t="s">
        <v>15</v>
      </c>
      <c r="E67" s="283">
        <v>2</v>
      </c>
      <c r="F67" s="278">
        <v>0</v>
      </c>
      <c r="G67" s="64"/>
      <c r="H67" s="275">
        <f t="shared" ref="H67:H68" si="11">E67*F67</f>
        <v>0</v>
      </c>
      <c r="I67" s="64"/>
    </row>
    <row r="68" spans="1:9" customFormat="1" x14ac:dyDescent="0.25">
      <c r="A68" s="290" t="s">
        <v>83</v>
      </c>
      <c r="B68" s="296" t="s">
        <v>536</v>
      </c>
      <c r="C68" s="293" t="s">
        <v>321</v>
      </c>
      <c r="D68" s="286" t="s">
        <v>15</v>
      </c>
      <c r="E68" s="283">
        <v>2</v>
      </c>
      <c r="F68" s="278">
        <v>0</v>
      </c>
      <c r="G68" s="64"/>
      <c r="H68" s="275">
        <f t="shared" si="11"/>
        <v>0</v>
      </c>
      <c r="I68" s="64"/>
    </row>
    <row r="69" spans="1:9" customFormat="1" x14ac:dyDescent="0.25">
      <c r="A69" s="291" t="s">
        <v>45</v>
      </c>
      <c r="B69" s="297" t="s">
        <v>535</v>
      </c>
      <c r="C69" s="294" t="s">
        <v>322</v>
      </c>
      <c r="D69" s="287" t="s">
        <v>15</v>
      </c>
      <c r="E69" s="284">
        <v>2</v>
      </c>
      <c r="F69" s="279"/>
      <c r="G69" s="224">
        <v>0</v>
      </c>
      <c r="H69" s="60"/>
      <c r="I69" s="224">
        <f>E69*G69</f>
        <v>0</v>
      </c>
    </row>
    <row r="70" spans="1:9" customFormat="1" x14ac:dyDescent="0.25">
      <c r="A70" s="290" t="s">
        <v>46</v>
      </c>
      <c r="B70" s="296" t="s">
        <v>536</v>
      </c>
      <c r="C70" s="293" t="s">
        <v>323</v>
      </c>
      <c r="D70" s="286" t="s">
        <v>15</v>
      </c>
      <c r="E70" s="283">
        <v>2</v>
      </c>
      <c r="F70" s="278">
        <v>0</v>
      </c>
      <c r="G70" s="64"/>
      <c r="H70" s="275">
        <f t="shared" ref="H70:H72" si="12">E70*F70</f>
        <v>0</v>
      </c>
      <c r="I70" s="64"/>
    </row>
    <row r="71" spans="1:9" customFormat="1" x14ac:dyDescent="0.25">
      <c r="A71" s="290" t="s">
        <v>77</v>
      </c>
      <c r="B71" s="296" t="s">
        <v>536</v>
      </c>
      <c r="C71" s="293" t="s">
        <v>324</v>
      </c>
      <c r="D71" s="286" t="s">
        <v>15</v>
      </c>
      <c r="E71" s="283">
        <v>2</v>
      </c>
      <c r="F71" s="278">
        <v>0</v>
      </c>
      <c r="G71" s="64"/>
      <c r="H71" s="275">
        <f t="shared" si="12"/>
        <v>0</v>
      </c>
      <c r="I71" s="64"/>
    </row>
    <row r="72" spans="1:9" customFormat="1" x14ac:dyDescent="0.25">
      <c r="A72" s="290" t="s">
        <v>78</v>
      </c>
      <c r="B72" s="296" t="s">
        <v>536</v>
      </c>
      <c r="C72" s="293" t="s">
        <v>325</v>
      </c>
      <c r="D72" s="286" t="s">
        <v>15</v>
      </c>
      <c r="E72" s="283">
        <v>2</v>
      </c>
      <c r="F72" s="278">
        <v>0</v>
      </c>
      <c r="G72" s="64"/>
      <c r="H72" s="275">
        <f t="shared" si="12"/>
        <v>0</v>
      </c>
      <c r="I72" s="64"/>
    </row>
    <row r="73" spans="1:9" customFormat="1" x14ac:dyDescent="0.25">
      <c r="A73" s="291" t="s">
        <v>16</v>
      </c>
      <c r="B73" s="297" t="s">
        <v>535</v>
      </c>
      <c r="C73" s="294" t="s">
        <v>328</v>
      </c>
      <c r="D73" s="287" t="s">
        <v>15</v>
      </c>
      <c r="E73" s="284">
        <v>2</v>
      </c>
      <c r="F73" s="279"/>
      <c r="G73" s="224">
        <v>0</v>
      </c>
      <c r="H73" s="60"/>
      <c r="I73" s="224">
        <f>E73*G73</f>
        <v>0</v>
      </c>
    </row>
    <row r="74" spans="1:9" customFormat="1" ht="15.75" thickBot="1" x14ac:dyDescent="0.3">
      <c r="A74" s="290" t="s">
        <v>17</v>
      </c>
      <c r="B74" s="298" t="s">
        <v>536</v>
      </c>
      <c r="C74" s="293" t="s">
        <v>326</v>
      </c>
      <c r="D74" s="288" t="s">
        <v>15</v>
      </c>
      <c r="E74" s="283">
        <v>2</v>
      </c>
      <c r="F74" s="280">
        <v>0</v>
      </c>
      <c r="G74" s="281"/>
      <c r="H74" s="275">
        <f>E74*F74</f>
        <v>0</v>
      </c>
      <c r="I74" s="64"/>
    </row>
    <row r="75" spans="1:9" customFormat="1" ht="15.75" thickBot="1" x14ac:dyDescent="0.3">
      <c r="A75" s="235"/>
      <c r="B75" s="403"/>
      <c r="C75" s="237" t="s">
        <v>497</v>
      </c>
      <c r="D75" s="238"/>
      <c r="E75" s="238"/>
      <c r="F75" s="239"/>
      <c r="G75" s="239"/>
      <c r="H75" s="240">
        <f>SUM(H56:H74)</f>
        <v>0</v>
      </c>
      <c r="I75" s="240">
        <f>SUM(I56:I74)</f>
        <v>0</v>
      </c>
    </row>
    <row r="76" spans="1:9" customFormat="1" ht="15.75" thickBot="1" x14ac:dyDescent="0.3">
      <c r="A76" s="235"/>
      <c r="B76" s="236"/>
      <c r="C76" s="237" t="s">
        <v>504</v>
      </c>
      <c r="D76" s="238"/>
      <c r="E76" s="238"/>
      <c r="F76" s="239"/>
      <c r="G76" s="239"/>
      <c r="H76" s="239"/>
      <c r="I76" s="242">
        <f>H75+I75</f>
        <v>0</v>
      </c>
    </row>
    <row r="77" spans="1:9" customFormat="1" ht="15.75" customHeight="1" thickBot="1" x14ac:dyDescent="0.3">
      <c r="A77" s="408" t="s">
        <v>448</v>
      </c>
      <c r="B77" s="409"/>
      <c r="C77" s="410"/>
      <c r="D77" s="410"/>
      <c r="E77" s="410"/>
      <c r="F77" s="410"/>
      <c r="G77" s="410"/>
      <c r="H77" s="410"/>
      <c r="I77" s="411"/>
    </row>
    <row r="78" spans="1:9" customFormat="1" x14ac:dyDescent="0.25">
      <c r="A78" s="289" t="s">
        <v>10</v>
      </c>
      <c r="B78" s="295" t="s">
        <v>535</v>
      </c>
      <c r="C78" s="292" t="s">
        <v>80</v>
      </c>
      <c r="D78" s="285" t="s">
        <v>12</v>
      </c>
      <c r="E78" s="303">
        <f>E26+E27</f>
        <v>27.64</v>
      </c>
      <c r="F78" s="276"/>
      <c r="G78" s="277">
        <v>0</v>
      </c>
      <c r="H78" s="300"/>
      <c r="I78" s="232">
        <f t="shared" ref="I78:I83" si="13">E78*G78</f>
        <v>0</v>
      </c>
    </row>
    <row r="79" spans="1:9" customFormat="1" x14ac:dyDescent="0.25">
      <c r="A79" s="291" t="s">
        <v>11</v>
      </c>
      <c r="B79" s="297" t="s">
        <v>535</v>
      </c>
      <c r="C79" s="294" t="s">
        <v>449</v>
      </c>
      <c r="D79" s="287" t="s">
        <v>12</v>
      </c>
      <c r="E79" s="304">
        <f>E22+E61</f>
        <v>13.7</v>
      </c>
      <c r="F79" s="279"/>
      <c r="G79" s="224">
        <v>0</v>
      </c>
      <c r="H79" s="301"/>
      <c r="I79" s="224">
        <f t="shared" si="13"/>
        <v>0</v>
      </c>
    </row>
    <row r="80" spans="1:9" customFormat="1" x14ac:dyDescent="0.25">
      <c r="A80" s="291" t="s">
        <v>39</v>
      </c>
      <c r="B80" s="297" t="s">
        <v>535</v>
      </c>
      <c r="C80" s="294" t="s">
        <v>452</v>
      </c>
      <c r="D80" s="287" t="s">
        <v>12</v>
      </c>
      <c r="E80" s="304">
        <f>E13+E15+E18+E57+E59</f>
        <v>33.869999999999997</v>
      </c>
      <c r="F80" s="279"/>
      <c r="G80" s="224">
        <v>0</v>
      </c>
      <c r="H80" s="301"/>
      <c r="I80" s="224">
        <f t="shared" si="13"/>
        <v>0</v>
      </c>
    </row>
    <row r="81" spans="1:31" customFormat="1" x14ac:dyDescent="0.25">
      <c r="A81" s="291" t="s">
        <v>13</v>
      </c>
      <c r="B81" s="297" t="s">
        <v>535</v>
      </c>
      <c r="C81" s="294" t="s">
        <v>450</v>
      </c>
      <c r="D81" s="287" t="s">
        <v>12</v>
      </c>
      <c r="E81" s="304">
        <f>E78</f>
        <v>27.64</v>
      </c>
      <c r="F81" s="279"/>
      <c r="G81" s="224">
        <v>0</v>
      </c>
      <c r="H81" s="301"/>
      <c r="I81" s="224">
        <f t="shared" si="13"/>
        <v>0</v>
      </c>
    </row>
    <row r="82" spans="1:31" customFormat="1" x14ac:dyDescent="0.25">
      <c r="A82" s="291" t="s">
        <v>42</v>
      </c>
      <c r="B82" s="297" t="s">
        <v>535</v>
      </c>
      <c r="C82" s="294" t="s">
        <v>451</v>
      </c>
      <c r="D82" s="287" t="s">
        <v>12</v>
      </c>
      <c r="E82" s="304">
        <f>E79</f>
        <v>13.7</v>
      </c>
      <c r="F82" s="279"/>
      <c r="G82" s="224">
        <v>0</v>
      </c>
      <c r="H82" s="301"/>
      <c r="I82" s="224">
        <f t="shared" si="13"/>
        <v>0</v>
      </c>
    </row>
    <row r="83" spans="1:31" customFormat="1" ht="15.75" thickBot="1" x14ac:dyDescent="0.3">
      <c r="A83" s="299" t="s">
        <v>45</v>
      </c>
      <c r="B83" s="309" t="s">
        <v>535</v>
      </c>
      <c r="C83" s="306" t="s">
        <v>453</v>
      </c>
      <c r="D83" s="308" t="s">
        <v>12</v>
      </c>
      <c r="E83" s="305">
        <f>E80</f>
        <v>33.869999999999997</v>
      </c>
      <c r="F83" s="307"/>
      <c r="G83" s="225">
        <v>0</v>
      </c>
      <c r="H83" s="302"/>
      <c r="I83" s="225">
        <f t="shared" si="13"/>
        <v>0</v>
      </c>
    </row>
    <row r="84" spans="1:31" customFormat="1" ht="15.75" thickBot="1" x14ac:dyDescent="0.3">
      <c r="A84" s="245"/>
      <c r="B84" s="401"/>
      <c r="C84" s="247" t="s">
        <v>503</v>
      </c>
      <c r="D84" s="238"/>
      <c r="E84" s="238"/>
      <c r="F84" s="248"/>
      <c r="G84" s="249"/>
      <c r="H84" s="239">
        <f>SUM(H78:H83)</f>
        <v>0</v>
      </c>
      <c r="I84" s="239">
        <f>SUM(I78:I83)</f>
        <v>0</v>
      </c>
    </row>
    <row r="85" spans="1:31" customFormat="1" ht="15.75" thickBot="1" x14ac:dyDescent="0.3">
      <c r="A85" s="251"/>
      <c r="B85" s="252"/>
      <c r="C85" s="253" t="s">
        <v>500</v>
      </c>
      <c r="D85" s="254"/>
      <c r="E85" s="254"/>
      <c r="F85" s="255"/>
      <c r="G85" s="256"/>
      <c r="H85" s="257"/>
      <c r="I85" s="258">
        <f>H84+I84</f>
        <v>0</v>
      </c>
    </row>
    <row r="86" spans="1:31" customFormat="1" ht="15.75" thickBot="1" x14ac:dyDescent="0.3">
      <c r="A86" s="259"/>
      <c r="B86" s="260"/>
      <c r="C86" s="261" t="s">
        <v>501</v>
      </c>
      <c r="D86" s="262"/>
      <c r="E86" s="263"/>
      <c r="F86" s="248"/>
      <c r="G86" s="248"/>
      <c r="H86" s="264"/>
      <c r="I86" s="250">
        <f>I54+I85+I76</f>
        <v>0</v>
      </c>
    </row>
    <row r="87" spans="1:31" customFormat="1" ht="15.75" thickBot="1" x14ac:dyDescent="0.3">
      <c r="A87" s="265"/>
      <c r="B87" s="266"/>
      <c r="C87" s="267" t="s">
        <v>502</v>
      </c>
      <c r="D87" s="268"/>
      <c r="E87" s="269"/>
      <c r="F87" s="270"/>
      <c r="G87" s="270"/>
      <c r="H87" s="271"/>
      <c r="I87" s="272">
        <f>I86/1.2*20%</f>
        <v>0</v>
      </c>
    </row>
    <row r="88" spans="1:31" x14ac:dyDescent="0.25">
      <c r="A88" s="2"/>
      <c r="B88" s="6"/>
      <c r="C88" s="2"/>
      <c r="D88" s="2"/>
      <c r="E88" s="2"/>
    </row>
    <row r="89" spans="1:31" ht="28.5" customHeight="1" x14ac:dyDescent="0.25">
      <c r="A89" s="18"/>
      <c r="B89" s="29"/>
      <c r="C89" s="29"/>
      <c r="D89" s="29"/>
      <c r="E89" s="29"/>
      <c r="F89" s="29"/>
      <c r="G89" s="29"/>
      <c r="H89" s="29"/>
      <c r="I89" s="18"/>
      <c r="J89" s="18"/>
      <c r="K89" s="18"/>
      <c r="L89" s="18"/>
      <c r="M89" s="18"/>
      <c r="N89" s="18"/>
      <c r="O89" s="19"/>
      <c r="P89" s="20"/>
      <c r="Q89" s="21"/>
      <c r="R89" s="21"/>
      <c r="S89" s="20"/>
      <c r="T89" s="21"/>
      <c r="U89" s="21"/>
      <c r="V89" s="20"/>
      <c r="W89" s="21"/>
      <c r="X89" s="21"/>
      <c r="Y89" s="20"/>
      <c r="Z89" s="21"/>
      <c r="AA89" s="21"/>
      <c r="AB89" s="20"/>
      <c r="AC89" s="22"/>
      <c r="AD89" s="22"/>
      <c r="AE89" s="23"/>
    </row>
    <row r="90" spans="1:31" ht="15.75" customHeight="1" x14ac:dyDescent="0.25">
      <c r="A90" s="18"/>
      <c r="B90" s="29"/>
      <c r="C90" s="29"/>
      <c r="D90" s="29"/>
      <c r="E90" s="29"/>
      <c r="F90" s="29"/>
      <c r="G90" s="29"/>
      <c r="H90" s="29"/>
      <c r="I90" s="18"/>
      <c r="J90" s="18"/>
      <c r="K90" s="18"/>
      <c r="L90" s="18"/>
      <c r="M90" s="18"/>
      <c r="N90" s="18"/>
      <c r="O90" s="19"/>
      <c r="P90" s="20"/>
      <c r="Q90" s="21"/>
      <c r="R90" s="21"/>
      <c r="S90" s="20"/>
      <c r="T90" s="21"/>
      <c r="U90" s="21"/>
      <c r="V90" s="20"/>
      <c r="W90" s="21"/>
      <c r="X90" s="21"/>
      <c r="Y90" s="20"/>
      <c r="Z90" s="21"/>
      <c r="AA90" s="21"/>
      <c r="AB90" s="20"/>
      <c r="AC90" s="22"/>
      <c r="AD90" s="22"/>
      <c r="AE90" s="22"/>
    </row>
    <row r="91" spans="1:31" ht="15.75" customHeight="1" x14ac:dyDescent="0.25">
      <c r="A91" s="18"/>
      <c r="B91" s="29"/>
      <c r="C91" s="29"/>
      <c r="D91" s="29"/>
      <c r="E91" s="29"/>
      <c r="F91" s="29"/>
      <c r="G91" s="29"/>
      <c r="H91" s="29"/>
      <c r="I91" s="18"/>
      <c r="J91" s="18"/>
      <c r="K91" s="18"/>
      <c r="L91" s="18"/>
      <c r="M91" s="18"/>
      <c r="N91" s="18"/>
      <c r="O91" s="19"/>
      <c r="P91" s="20"/>
      <c r="Q91" s="21"/>
      <c r="R91" s="21"/>
      <c r="S91" s="20"/>
      <c r="T91" s="21"/>
      <c r="U91" s="21"/>
      <c r="V91" s="20"/>
      <c r="W91" s="21"/>
      <c r="X91" s="21"/>
      <c r="Y91" s="20"/>
      <c r="Z91" s="21"/>
      <c r="AA91" s="21"/>
      <c r="AB91" s="20"/>
      <c r="AC91" s="22"/>
      <c r="AD91" s="22"/>
      <c r="AE91" s="23"/>
    </row>
    <row r="92" spans="1:31" ht="15.75" customHeight="1" x14ac:dyDescent="0.25">
      <c r="A92" s="24"/>
      <c r="B92" s="30"/>
      <c r="C92" s="30"/>
      <c r="D92" s="30"/>
      <c r="E92" s="30"/>
      <c r="F92" s="31"/>
      <c r="G92" s="31"/>
      <c r="H92" s="31"/>
      <c r="I92" s="26"/>
      <c r="J92" s="26"/>
      <c r="K92" s="26"/>
      <c r="L92" s="26"/>
      <c r="M92" s="26"/>
      <c r="N92" s="26"/>
      <c r="O92" s="26"/>
      <c r="P92" s="25"/>
      <c r="Q92" s="25"/>
      <c r="R92" s="25"/>
      <c r="S92" s="25"/>
      <c r="T92" s="25"/>
      <c r="U92" s="27"/>
      <c r="V92" s="28"/>
      <c r="W92" s="28"/>
      <c r="X92" s="28"/>
      <c r="Y92" s="28"/>
      <c r="Z92" s="28"/>
      <c r="AA92" s="28"/>
      <c r="AB92" s="22"/>
      <c r="AC92" s="22"/>
      <c r="AD92" s="22"/>
      <c r="AE92" s="22"/>
    </row>
    <row r="93" spans="1:31" ht="15.75" customHeight="1" x14ac:dyDescent="0.25">
      <c r="A93" s="18"/>
      <c r="B93" s="29"/>
      <c r="C93" s="29"/>
      <c r="D93" s="29"/>
      <c r="E93" s="29"/>
      <c r="F93" s="31"/>
      <c r="G93" s="31"/>
      <c r="H93" s="31"/>
      <c r="I93" s="26"/>
      <c r="J93" s="26"/>
      <c r="K93" s="26"/>
      <c r="L93" s="26"/>
      <c r="M93" s="26"/>
      <c r="N93" s="26"/>
      <c r="O93" s="26"/>
      <c r="P93" s="25"/>
      <c r="Q93" s="25"/>
      <c r="R93" s="25"/>
      <c r="S93" s="25"/>
      <c r="T93" s="25"/>
      <c r="U93" s="27"/>
      <c r="V93" s="28"/>
      <c r="W93" s="28"/>
      <c r="X93" s="28"/>
      <c r="Y93" s="28"/>
      <c r="Z93" s="28"/>
      <c r="AA93" s="28"/>
      <c r="AB93" s="20"/>
      <c r="AC93" s="22"/>
      <c r="AD93" s="22"/>
      <c r="AE93" s="23"/>
    </row>
  </sheetData>
  <autoFilter ref="A9:E9" xr:uid="{2CEBBF08-7017-4F0E-BCF6-C10BDC34B791}"/>
  <mergeCells count="14">
    <mergeCell ref="H1:I1"/>
    <mergeCell ref="F2:I2"/>
    <mergeCell ref="A5:I5"/>
    <mergeCell ref="A6:I6"/>
    <mergeCell ref="F7:G7"/>
    <mergeCell ref="H7:I7"/>
    <mergeCell ref="A10:I10"/>
    <mergeCell ref="C11:I11"/>
    <mergeCell ref="C55:I55"/>
    <mergeCell ref="A77:I77"/>
    <mergeCell ref="A7:A8"/>
    <mergeCell ref="C7:C8"/>
    <mergeCell ref="D7:D8"/>
    <mergeCell ref="E7:E8"/>
  </mergeCells>
  <conditionalFormatting sqref="U89:AE93">
    <cfRule type="cellIs" dxfId="8" priority="1" operator="lessThan">
      <formula>0</formula>
    </cfRule>
  </conditionalFormatting>
  <pageMargins left="0.31496062992125984" right="0.31496062992125984" top="0.55118110236220474" bottom="0.35433070866141736" header="0.31496062992125984" footer="0.31496062992125984"/>
  <pageSetup paperSize="9" scale="75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379DA-4400-4BF4-9C17-4485276D6726}">
  <sheetPr>
    <pageSetUpPr fitToPage="1"/>
  </sheetPr>
  <dimension ref="A1:K270"/>
  <sheetViews>
    <sheetView view="pageBreakPreview" zoomScale="130" zoomScaleNormal="100" zoomScaleSheetLayoutView="130" workbookViewId="0">
      <selection activeCell="C43" sqref="C43"/>
    </sheetView>
  </sheetViews>
  <sheetFormatPr defaultColWidth="9.140625" defaultRowHeight="15" x14ac:dyDescent="0.25"/>
  <cols>
    <col min="1" max="1" width="6" style="1" customWidth="1"/>
    <col min="2" max="2" width="17.7109375" style="5" customWidth="1"/>
    <col min="3" max="3" width="84.28515625" style="1" customWidth="1"/>
    <col min="4" max="4" width="8.85546875" style="1" customWidth="1"/>
    <col min="5" max="5" width="13.85546875" style="1" bestFit="1" customWidth="1"/>
    <col min="6" max="6" width="13.28515625" style="2" customWidth="1"/>
    <col min="7" max="7" width="11.85546875" style="2" customWidth="1"/>
    <col min="8" max="8" width="15.7109375" style="2" customWidth="1"/>
    <col min="9" max="9" width="15.42578125" style="2" customWidth="1"/>
    <col min="10" max="16384" width="9.140625" style="2"/>
  </cols>
  <sheetData>
    <row r="1" spans="1:9" s="313" customFormat="1" x14ac:dyDescent="0.25">
      <c r="A1" s="310"/>
      <c r="B1" s="311"/>
      <c r="C1" s="310"/>
      <c r="D1" s="310"/>
      <c r="E1" s="310"/>
      <c r="F1" s="312"/>
      <c r="G1" s="312"/>
      <c r="H1" s="415" t="s">
        <v>505</v>
      </c>
      <c r="I1" s="415"/>
    </row>
    <row r="2" spans="1:9" s="313" customFormat="1" ht="15" customHeight="1" x14ac:dyDescent="0.25">
      <c r="A2" s="310"/>
      <c r="B2" s="311" t="s">
        <v>506</v>
      </c>
      <c r="C2" s="314" t="s">
        <v>507</v>
      </c>
      <c r="D2" s="310"/>
      <c r="E2" s="310"/>
      <c r="F2" s="415"/>
      <c r="G2" s="415"/>
      <c r="H2" s="415"/>
      <c r="I2" s="415"/>
    </row>
    <row r="3" spans="1:9" s="313" customFormat="1" ht="15" customHeight="1" x14ac:dyDescent="0.25">
      <c r="A3" s="310"/>
      <c r="B3" s="311"/>
      <c r="C3" s="310"/>
      <c r="D3" s="310"/>
      <c r="E3" s="310"/>
      <c r="F3" s="315"/>
      <c r="G3" s="315"/>
      <c r="H3" s="315"/>
      <c r="I3" s="315"/>
    </row>
    <row r="4" spans="1:9" s="313" customFormat="1" ht="15" customHeight="1" x14ac:dyDescent="0.25">
      <c r="A4" s="310"/>
      <c r="B4" s="311"/>
      <c r="C4" s="310"/>
      <c r="D4" s="310"/>
      <c r="E4" s="310"/>
      <c r="F4" s="315"/>
      <c r="G4" s="315"/>
      <c r="H4" s="315"/>
      <c r="I4" s="315"/>
    </row>
    <row r="5" spans="1:9" ht="15" customHeight="1" x14ac:dyDescent="0.25">
      <c r="A5" s="420" t="s">
        <v>522</v>
      </c>
      <c r="B5" s="420"/>
      <c r="C5" s="420"/>
      <c r="D5" s="420"/>
      <c r="E5" s="420"/>
      <c r="F5" s="420"/>
      <c r="G5" s="420"/>
      <c r="H5" s="420"/>
      <c r="I5" s="420"/>
    </row>
    <row r="6" spans="1:9" ht="22.5" customHeight="1" thickBot="1" x14ac:dyDescent="0.3">
      <c r="A6" s="417" t="s">
        <v>519</v>
      </c>
      <c r="B6" s="417"/>
      <c r="C6" s="417"/>
      <c r="D6" s="417"/>
      <c r="E6" s="417"/>
      <c r="F6" s="417"/>
      <c r="G6" s="417"/>
      <c r="H6" s="417"/>
      <c r="I6" s="417"/>
    </row>
    <row r="7" spans="1:9" s="3" customFormat="1" ht="15" customHeight="1" x14ac:dyDescent="0.25">
      <c r="A7" s="412" t="s">
        <v>0</v>
      </c>
      <c r="B7" s="16" t="s">
        <v>1</v>
      </c>
      <c r="C7" s="412" t="s">
        <v>2</v>
      </c>
      <c r="D7" s="412" t="s">
        <v>3</v>
      </c>
      <c r="E7" s="412" t="s">
        <v>4</v>
      </c>
      <c r="F7" s="418" t="s">
        <v>493</v>
      </c>
      <c r="G7" s="419"/>
      <c r="H7" s="418" t="s">
        <v>494</v>
      </c>
      <c r="I7" s="419"/>
    </row>
    <row r="8" spans="1:9" ht="15.75" thickBot="1" x14ac:dyDescent="0.3">
      <c r="A8" s="413"/>
      <c r="B8" s="17" t="s">
        <v>5</v>
      </c>
      <c r="C8" s="413"/>
      <c r="D8" s="413"/>
      <c r="E8" s="413"/>
      <c r="F8" s="320" t="s">
        <v>495</v>
      </c>
      <c r="G8" s="321" t="s">
        <v>496</v>
      </c>
      <c r="H8" s="320" t="s">
        <v>495</v>
      </c>
      <c r="I8" s="321" t="s">
        <v>496</v>
      </c>
    </row>
    <row r="9" spans="1:9" ht="15.75" thickBot="1" x14ac:dyDescent="0.3">
      <c r="A9" s="213"/>
      <c r="B9" s="96"/>
      <c r="C9" s="214"/>
      <c r="D9" s="214"/>
      <c r="E9" s="214"/>
      <c r="F9" s="328"/>
      <c r="G9" s="328"/>
      <c r="H9" s="328"/>
      <c r="I9" s="329"/>
    </row>
    <row r="10" spans="1:9" ht="15.75" customHeight="1" thickBot="1" x14ac:dyDescent="0.3">
      <c r="A10" s="408" t="s">
        <v>527</v>
      </c>
      <c r="B10" s="410"/>
      <c r="C10" s="410"/>
      <c r="D10" s="410"/>
      <c r="E10" s="410"/>
      <c r="F10" s="410"/>
      <c r="G10" s="410"/>
      <c r="H10" s="410"/>
      <c r="I10" s="411"/>
    </row>
    <row r="11" spans="1:9" customFormat="1" ht="15.75" thickBot="1" x14ac:dyDescent="0.3">
      <c r="A11" s="331"/>
      <c r="B11" s="332" t="s">
        <v>6</v>
      </c>
      <c r="C11" s="406" t="s">
        <v>172</v>
      </c>
      <c r="D11" s="406"/>
      <c r="E11" s="406"/>
      <c r="F11" s="406"/>
      <c r="G11" s="406"/>
      <c r="H11" s="406"/>
      <c r="I11" s="407"/>
    </row>
    <row r="12" spans="1:9" customFormat="1" ht="25.5" x14ac:dyDescent="0.25">
      <c r="A12" s="289">
        <v>1</v>
      </c>
      <c r="B12" s="295" t="s">
        <v>535</v>
      </c>
      <c r="C12" s="364" t="s">
        <v>36</v>
      </c>
      <c r="D12" s="285" t="s">
        <v>38</v>
      </c>
      <c r="E12" s="303">
        <v>328.26</v>
      </c>
      <c r="F12" s="276"/>
      <c r="G12" s="277">
        <v>0</v>
      </c>
      <c r="H12" s="300"/>
      <c r="I12" s="232">
        <f>E12*G12</f>
        <v>0</v>
      </c>
    </row>
    <row r="13" spans="1:9" customFormat="1" ht="25.5" x14ac:dyDescent="0.25">
      <c r="A13" s="291" t="s">
        <v>11</v>
      </c>
      <c r="B13" s="297" t="s">
        <v>535</v>
      </c>
      <c r="C13" s="365" t="s">
        <v>22</v>
      </c>
      <c r="D13" s="287" t="s">
        <v>38</v>
      </c>
      <c r="E13" s="304">
        <v>10.15</v>
      </c>
      <c r="F13" s="279"/>
      <c r="G13" s="224">
        <v>0</v>
      </c>
      <c r="H13" s="301"/>
      <c r="I13" s="224">
        <f t="shared" ref="I13:I17" si="0">E13*G13</f>
        <v>0</v>
      </c>
    </row>
    <row r="14" spans="1:9" customFormat="1" x14ac:dyDescent="0.25">
      <c r="A14" s="291" t="s">
        <v>39</v>
      </c>
      <c r="B14" s="297" t="s">
        <v>535</v>
      </c>
      <c r="C14" s="365" t="s">
        <v>40</v>
      </c>
      <c r="D14" s="287" t="s">
        <v>7</v>
      </c>
      <c r="E14" s="304">
        <v>10.15</v>
      </c>
      <c r="F14" s="279"/>
      <c r="G14" s="224">
        <v>0</v>
      </c>
      <c r="H14" s="301"/>
      <c r="I14" s="224">
        <f t="shared" si="0"/>
        <v>0</v>
      </c>
    </row>
    <row r="15" spans="1:9" customFormat="1" x14ac:dyDescent="0.25">
      <c r="A15" s="291" t="s">
        <v>13</v>
      </c>
      <c r="B15" s="297" t="s">
        <v>535</v>
      </c>
      <c r="C15" s="365" t="s">
        <v>41</v>
      </c>
      <c r="D15" s="287" t="s">
        <v>21</v>
      </c>
      <c r="E15" s="304">
        <f>(E12+E13)*1.6</f>
        <v>541.45600000000002</v>
      </c>
      <c r="F15" s="279"/>
      <c r="G15" s="224">
        <v>0</v>
      </c>
      <c r="H15" s="301"/>
      <c r="I15" s="224">
        <f t="shared" si="0"/>
        <v>0</v>
      </c>
    </row>
    <row r="16" spans="1:9" customFormat="1" ht="25.5" x14ac:dyDescent="0.25">
      <c r="A16" s="291" t="s">
        <v>42</v>
      </c>
      <c r="B16" s="297" t="s">
        <v>535</v>
      </c>
      <c r="C16" s="365" t="s">
        <v>227</v>
      </c>
      <c r="D16" s="287" t="s">
        <v>102</v>
      </c>
      <c r="E16" s="304">
        <v>391.44299999999998</v>
      </c>
      <c r="F16" s="279"/>
      <c r="G16" s="224">
        <v>0</v>
      </c>
      <c r="H16" s="301"/>
      <c r="I16" s="224">
        <f t="shared" si="0"/>
        <v>0</v>
      </c>
    </row>
    <row r="17" spans="1:9" customFormat="1" ht="15.75" x14ac:dyDescent="0.25">
      <c r="A17" s="291" t="s">
        <v>45</v>
      </c>
      <c r="B17" s="297" t="s">
        <v>535</v>
      </c>
      <c r="C17" s="365" t="s">
        <v>43</v>
      </c>
      <c r="D17" s="287" t="s">
        <v>38</v>
      </c>
      <c r="E17" s="304">
        <v>40.21</v>
      </c>
      <c r="F17" s="279"/>
      <c r="G17" s="224">
        <v>0</v>
      </c>
      <c r="H17" s="301"/>
      <c r="I17" s="224">
        <f t="shared" si="0"/>
        <v>0</v>
      </c>
    </row>
    <row r="18" spans="1:9" customFormat="1" x14ac:dyDescent="0.25">
      <c r="A18" s="290" t="s">
        <v>46</v>
      </c>
      <c r="B18" s="296" t="s">
        <v>536</v>
      </c>
      <c r="C18" s="366" t="s">
        <v>23</v>
      </c>
      <c r="D18" s="286" t="s">
        <v>7</v>
      </c>
      <c r="E18" s="362">
        <f>1.1*E17</f>
        <v>44.231000000000002</v>
      </c>
      <c r="F18" s="278">
        <v>0</v>
      </c>
      <c r="G18" s="61"/>
      <c r="H18" s="275">
        <f>E18*F18</f>
        <v>0</v>
      </c>
      <c r="I18" s="326"/>
    </row>
    <row r="19" spans="1:9" customFormat="1" ht="15.75" x14ac:dyDescent="0.25">
      <c r="A19" s="291" t="s">
        <v>16</v>
      </c>
      <c r="B19" s="297" t="s">
        <v>535</v>
      </c>
      <c r="C19" s="294" t="s">
        <v>173</v>
      </c>
      <c r="D19" s="287" t="s">
        <v>38</v>
      </c>
      <c r="E19" s="304">
        <v>20.11</v>
      </c>
      <c r="F19" s="279"/>
      <c r="G19" s="224">
        <v>0</v>
      </c>
      <c r="H19" s="301"/>
      <c r="I19" s="224">
        <f>E19*G19</f>
        <v>0</v>
      </c>
    </row>
    <row r="20" spans="1:9" customFormat="1" ht="15.75" x14ac:dyDescent="0.25">
      <c r="A20" s="290" t="s">
        <v>17</v>
      </c>
      <c r="B20" s="296" t="s">
        <v>536</v>
      </c>
      <c r="C20" s="293" t="s">
        <v>37</v>
      </c>
      <c r="D20" s="286" t="s">
        <v>96</v>
      </c>
      <c r="E20" s="362">
        <f>1.1*E19</f>
        <v>22.121000000000002</v>
      </c>
      <c r="F20" s="278">
        <v>0</v>
      </c>
      <c r="G20" s="61"/>
      <c r="H20" s="275">
        <f t="shared" ref="H20" si="1">E20*F20</f>
        <v>0</v>
      </c>
      <c r="I20" s="326"/>
    </row>
    <row r="21" spans="1:9" customFormat="1" ht="25.5" x14ac:dyDescent="0.25">
      <c r="A21" s="291" t="s">
        <v>18</v>
      </c>
      <c r="B21" s="297" t="s">
        <v>535</v>
      </c>
      <c r="C21" s="365" t="s">
        <v>47</v>
      </c>
      <c r="D21" s="287" t="s">
        <v>7</v>
      </c>
      <c r="E21" s="304">
        <v>205.57</v>
      </c>
      <c r="F21" s="279"/>
      <c r="G21" s="224">
        <v>0</v>
      </c>
      <c r="H21" s="301"/>
      <c r="I21" s="224">
        <f>E21*G21</f>
        <v>0</v>
      </c>
    </row>
    <row r="22" spans="1:9" customFormat="1" x14ac:dyDescent="0.25">
      <c r="A22" s="290" t="s">
        <v>90</v>
      </c>
      <c r="B22" s="296" t="s">
        <v>536</v>
      </c>
      <c r="C22" s="366" t="s">
        <v>23</v>
      </c>
      <c r="D22" s="286" t="s">
        <v>7</v>
      </c>
      <c r="E22" s="362">
        <f>1.1*E21</f>
        <v>226.12700000000001</v>
      </c>
      <c r="F22" s="278">
        <v>0</v>
      </c>
      <c r="G22" s="61"/>
      <c r="H22" s="275">
        <f>E22*F22</f>
        <v>0</v>
      </c>
      <c r="I22" s="326"/>
    </row>
    <row r="23" spans="1:9" customFormat="1" ht="16.5" thickBot="1" x14ac:dyDescent="0.3">
      <c r="A23" s="360" t="s">
        <v>19</v>
      </c>
      <c r="B23" s="309" t="s">
        <v>535</v>
      </c>
      <c r="C23" s="367" t="s">
        <v>8</v>
      </c>
      <c r="D23" s="308" t="s">
        <v>38</v>
      </c>
      <c r="E23" s="363">
        <v>205.57</v>
      </c>
      <c r="F23" s="307"/>
      <c r="G23" s="225">
        <v>0</v>
      </c>
      <c r="H23" s="361"/>
      <c r="I23" s="337">
        <f>E23*G23</f>
        <v>0</v>
      </c>
    </row>
    <row r="24" spans="1:9" customFormat="1" ht="15.75" thickBot="1" x14ac:dyDescent="0.3">
      <c r="A24" s="235"/>
      <c r="B24" s="236"/>
      <c r="C24" s="237" t="s">
        <v>497</v>
      </c>
      <c r="D24" s="238"/>
      <c r="E24" s="238"/>
      <c r="F24" s="239"/>
      <c r="G24" s="239"/>
      <c r="H24" s="240">
        <f>SUM(H12:H23)</f>
        <v>0</v>
      </c>
      <c r="I24" s="241">
        <f>SUM(I12:I23)</f>
        <v>0</v>
      </c>
    </row>
    <row r="25" spans="1:9" customFormat="1" ht="15.75" thickBot="1" x14ac:dyDescent="0.3">
      <c r="A25" s="344"/>
      <c r="B25" s="345"/>
      <c r="C25" s="346" t="s">
        <v>498</v>
      </c>
      <c r="D25" s="254"/>
      <c r="E25" s="254"/>
      <c r="F25" s="257"/>
      <c r="G25" s="257"/>
      <c r="H25" s="257"/>
      <c r="I25" s="258">
        <f>H24+I24</f>
        <v>0</v>
      </c>
    </row>
    <row r="26" spans="1:9" customFormat="1" ht="15.75" thickBot="1" x14ac:dyDescent="0.3">
      <c r="A26" s="331"/>
      <c r="B26" s="332" t="s">
        <v>9</v>
      </c>
      <c r="C26" s="406" t="s">
        <v>468</v>
      </c>
      <c r="D26" s="406"/>
      <c r="E26" s="406"/>
      <c r="F26" s="406"/>
      <c r="G26" s="406"/>
      <c r="H26" s="406"/>
      <c r="I26" s="407"/>
    </row>
    <row r="27" spans="1:9" customFormat="1" ht="25.5" x14ac:dyDescent="0.25">
      <c r="A27" s="289">
        <v>1</v>
      </c>
      <c r="B27" s="295" t="s">
        <v>535</v>
      </c>
      <c r="C27" s="364" t="s">
        <v>36</v>
      </c>
      <c r="D27" s="285" t="s">
        <v>38</v>
      </c>
      <c r="E27" s="303">
        <v>320.54000000000002</v>
      </c>
      <c r="F27" s="276"/>
      <c r="G27" s="277">
        <v>0</v>
      </c>
      <c r="H27" s="300"/>
      <c r="I27" s="232">
        <f t="shared" ref="I27:I31" si="2">E27*G27</f>
        <v>0</v>
      </c>
    </row>
    <row r="28" spans="1:9" customFormat="1" ht="25.5" x14ac:dyDescent="0.25">
      <c r="A28" s="291" t="s">
        <v>11</v>
      </c>
      <c r="B28" s="297" t="s">
        <v>535</v>
      </c>
      <c r="C28" s="365" t="s">
        <v>22</v>
      </c>
      <c r="D28" s="287" t="s">
        <v>38</v>
      </c>
      <c r="E28" s="304">
        <v>9.92</v>
      </c>
      <c r="F28" s="279"/>
      <c r="G28" s="224">
        <v>0</v>
      </c>
      <c r="H28" s="301"/>
      <c r="I28" s="224">
        <f t="shared" si="2"/>
        <v>0</v>
      </c>
    </row>
    <row r="29" spans="1:9" customFormat="1" x14ac:dyDescent="0.25">
      <c r="A29" s="291" t="s">
        <v>39</v>
      </c>
      <c r="B29" s="297" t="s">
        <v>535</v>
      </c>
      <c r="C29" s="365" t="s">
        <v>40</v>
      </c>
      <c r="D29" s="287" t="s">
        <v>7</v>
      </c>
      <c r="E29" s="304">
        <v>9.92</v>
      </c>
      <c r="F29" s="279"/>
      <c r="G29" s="224">
        <v>0</v>
      </c>
      <c r="H29" s="301"/>
      <c r="I29" s="224">
        <f t="shared" si="2"/>
        <v>0</v>
      </c>
    </row>
    <row r="30" spans="1:9" customFormat="1" x14ac:dyDescent="0.25">
      <c r="A30" s="291" t="s">
        <v>13</v>
      </c>
      <c r="B30" s="297" t="s">
        <v>535</v>
      </c>
      <c r="C30" s="365" t="s">
        <v>41</v>
      </c>
      <c r="D30" s="287" t="s">
        <v>21</v>
      </c>
      <c r="E30" s="304">
        <f>(E27+E28)*1.6</f>
        <v>528.7360000000001</v>
      </c>
      <c r="F30" s="279"/>
      <c r="G30" s="224">
        <v>0</v>
      </c>
      <c r="H30" s="301"/>
      <c r="I30" s="224">
        <f t="shared" si="2"/>
        <v>0</v>
      </c>
    </row>
    <row r="31" spans="1:9" customFormat="1" ht="15.75" x14ac:dyDescent="0.25">
      <c r="A31" s="291" t="s">
        <v>42</v>
      </c>
      <c r="B31" s="297" t="s">
        <v>535</v>
      </c>
      <c r="C31" s="365" t="s">
        <v>43</v>
      </c>
      <c r="D31" s="287" t="s">
        <v>38</v>
      </c>
      <c r="E31" s="304">
        <v>4.17</v>
      </c>
      <c r="F31" s="279"/>
      <c r="G31" s="224">
        <v>0</v>
      </c>
      <c r="H31" s="301"/>
      <c r="I31" s="224">
        <f t="shared" si="2"/>
        <v>0</v>
      </c>
    </row>
    <row r="32" spans="1:9" customFormat="1" x14ac:dyDescent="0.25">
      <c r="A32" s="290" t="s">
        <v>44</v>
      </c>
      <c r="B32" s="296" t="s">
        <v>536</v>
      </c>
      <c r="C32" s="366" t="s">
        <v>23</v>
      </c>
      <c r="D32" s="286" t="s">
        <v>7</v>
      </c>
      <c r="E32" s="362">
        <f>1.1*E31</f>
        <v>4.5870000000000006</v>
      </c>
      <c r="F32" s="278">
        <v>0</v>
      </c>
      <c r="G32" s="61"/>
      <c r="H32" s="275">
        <f>E32*F32</f>
        <v>0</v>
      </c>
      <c r="I32" s="326"/>
    </row>
    <row r="33" spans="1:11" ht="15.75" x14ac:dyDescent="0.25">
      <c r="A33" s="291" t="s">
        <v>45</v>
      </c>
      <c r="B33" s="297" t="s">
        <v>535</v>
      </c>
      <c r="C33" s="365" t="s">
        <v>469</v>
      </c>
      <c r="D33" s="287" t="s">
        <v>38</v>
      </c>
      <c r="E33" s="304">
        <v>17.54</v>
      </c>
      <c r="F33" s="369"/>
      <c r="G33" s="224">
        <v>0</v>
      </c>
      <c r="H33" s="368"/>
      <c r="I33" s="224">
        <f>E33*G33</f>
        <v>0</v>
      </c>
      <c r="K33" s="4"/>
    </row>
    <row r="34" spans="1:11" ht="15.75" x14ac:dyDescent="0.25">
      <c r="A34" s="290" t="s">
        <v>46</v>
      </c>
      <c r="B34" s="296" t="s">
        <v>536</v>
      </c>
      <c r="C34" s="366" t="s">
        <v>23</v>
      </c>
      <c r="D34" s="286" t="s">
        <v>96</v>
      </c>
      <c r="E34" s="362">
        <f>1.1*E33</f>
        <v>19.294</v>
      </c>
      <c r="F34" s="278">
        <v>0</v>
      </c>
      <c r="G34" s="327"/>
      <c r="H34" s="275">
        <f>E34*F34</f>
        <v>0</v>
      </c>
      <c r="I34" s="327"/>
    </row>
    <row r="35" spans="1:11" customFormat="1" ht="25.5" x14ac:dyDescent="0.25">
      <c r="A35" s="291" t="s">
        <v>16</v>
      </c>
      <c r="B35" s="297" t="s">
        <v>535</v>
      </c>
      <c r="C35" s="365" t="s">
        <v>47</v>
      </c>
      <c r="D35" s="287" t="s">
        <v>7</v>
      </c>
      <c r="E35" s="304">
        <v>283.70999999999998</v>
      </c>
      <c r="F35" s="279"/>
      <c r="G35" s="224">
        <v>0</v>
      </c>
      <c r="H35" s="301"/>
      <c r="I35" s="224">
        <f>E35*G35</f>
        <v>0</v>
      </c>
    </row>
    <row r="36" spans="1:11" customFormat="1" x14ac:dyDescent="0.25">
      <c r="A36" s="290" t="s">
        <v>17</v>
      </c>
      <c r="B36" s="296" t="s">
        <v>536</v>
      </c>
      <c r="C36" s="366" t="s">
        <v>23</v>
      </c>
      <c r="D36" s="286" t="s">
        <v>7</v>
      </c>
      <c r="E36" s="362">
        <v>138.52000000000001</v>
      </c>
      <c r="F36" s="278">
        <v>0</v>
      </c>
      <c r="G36" s="61"/>
      <c r="H36" s="275">
        <f t="shared" ref="H36:H37" si="3">E36*F36</f>
        <v>0</v>
      </c>
      <c r="I36" s="326"/>
    </row>
    <row r="37" spans="1:11" customFormat="1" x14ac:dyDescent="0.25">
      <c r="A37" s="290" t="s">
        <v>84</v>
      </c>
      <c r="B37" s="296" t="s">
        <v>536</v>
      </c>
      <c r="C37" s="366" t="s">
        <v>484</v>
      </c>
      <c r="D37" s="286" t="s">
        <v>7</v>
      </c>
      <c r="E37" s="362">
        <v>173.56</v>
      </c>
      <c r="F37" s="278">
        <v>0</v>
      </c>
      <c r="G37" s="61"/>
      <c r="H37" s="275">
        <f t="shared" si="3"/>
        <v>0</v>
      </c>
      <c r="I37" s="326"/>
    </row>
    <row r="38" spans="1:11" customFormat="1" ht="16.5" thickBot="1" x14ac:dyDescent="0.3">
      <c r="A38" s="360" t="s">
        <v>18</v>
      </c>
      <c r="B38" s="309" t="s">
        <v>535</v>
      </c>
      <c r="C38" s="367" t="s">
        <v>8</v>
      </c>
      <c r="D38" s="308" t="s">
        <v>38</v>
      </c>
      <c r="E38" s="363">
        <v>283.70999999999998</v>
      </c>
      <c r="F38" s="307"/>
      <c r="G38" s="225">
        <v>0</v>
      </c>
      <c r="H38" s="361"/>
      <c r="I38" s="337">
        <f>E38*G38</f>
        <v>0</v>
      </c>
    </row>
    <row r="39" spans="1:11" customFormat="1" ht="15.75" thickBot="1" x14ac:dyDescent="0.3">
      <c r="A39" s="235"/>
      <c r="B39" s="236"/>
      <c r="C39" s="237" t="s">
        <v>497</v>
      </c>
      <c r="D39" s="238"/>
      <c r="E39" s="238"/>
      <c r="F39" s="239"/>
      <c r="G39" s="239"/>
      <c r="H39" s="240">
        <f>SUM(H27:H38)</f>
        <v>0</v>
      </c>
      <c r="I39" s="241">
        <f>SUM(I27:I38)</f>
        <v>0</v>
      </c>
    </row>
    <row r="40" spans="1:11" customFormat="1" ht="15.75" thickBot="1" x14ac:dyDescent="0.3">
      <c r="A40" s="344"/>
      <c r="B40" s="345"/>
      <c r="C40" s="346" t="s">
        <v>504</v>
      </c>
      <c r="D40" s="254"/>
      <c r="E40" s="254"/>
      <c r="F40" s="257"/>
      <c r="G40" s="257"/>
      <c r="H40" s="257"/>
      <c r="I40" s="258">
        <f>H39+I39</f>
        <v>0</v>
      </c>
    </row>
    <row r="41" spans="1:11" customFormat="1" ht="15.75" thickBot="1" x14ac:dyDescent="0.3">
      <c r="A41" s="331"/>
      <c r="B41" s="332" t="s">
        <v>81</v>
      </c>
      <c r="C41" s="406" t="s">
        <v>263</v>
      </c>
      <c r="D41" s="406"/>
      <c r="E41" s="406"/>
      <c r="F41" s="406"/>
      <c r="G41" s="406"/>
      <c r="H41" s="406"/>
      <c r="I41" s="407"/>
    </row>
    <row r="42" spans="1:11" customFormat="1" x14ac:dyDescent="0.25">
      <c r="A42" s="289" t="s">
        <v>10</v>
      </c>
      <c r="B42" s="295" t="s">
        <v>535</v>
      </c>
      <c r="C42" s="292" t="s">
        <v>537</v>
      </c>
      <c r="D42" s="285" t="s">
        <v>15</v>
      </c>
      <c r="E42" s="372">
        <v>8</v>
      </c>
      <c r="F42" s="276"/>
      <c r="G42" s="277">
        <v>0</v>
      </c>
      <c r="H42" s="54"/>
      <c r="I42" s="232">
        <f t="shared" ref="I42:I43" si="4">E42*G42</f>
        <v>0</v>
      </c>
    </row>
    <row r="43" spans="1:11" customFormat="1" x14ac:dyDescent="0.25">
      <c r="A43" s="291" t="s">
        <v>11</v>
      </c>
      <c r="B43" s="297" t="s">
        <v>535</v>
      </c>
      <c r="C43" s="294" t="s">
        <v>55</v>
      </c>
      <c r="D43" s="287" t="s">
        <v>15</v>
      </c>
      <c r="E43" s="373">
        <v>8</v>
      </c>
      <c r="F43" s="375"/>
      <c r="G43" s="224">
        <v>0</v>
      </c>
      <c r="H43" s="63"/>
      <c r="I43" s="224">
        <f t="shared" si="4"/>
        <v>0</v>
      </c>
    </row>
    <row r="44" spans="1:11" customFormat="1" x14ac:dyDescent="0.25">
      <c r="A44" s="290" t="s">
        <v>50</v>
      </c>
      <c r="B44" s="296" t="s">
        <v>536</v>
      </c>
      <c r="C44" s="293" t="s">
        <v>264</v>
      </c>
      <c r="D44" s="286" t="s">
        <v>15</v>
      </c>
      <c r="E44" s="283">
        <v>4</v>
      </c>
      <c r="F44" s="278">
        <v>0</v>
      </c>
      <c r="G44" s="61"/>
      <c r="H44" s="275">
        <f t="shared" ref="H44:H45" si="5">E44*F44</f>
        <v>0</v>
      </c>
      <c r="I44" s="61"/>
    </row>
    <row r="45" spans="1:11" customFormat="1" x14ac:dyDescent="0.25">
      <c r="A45" s="290" t="s">
        <v>51</v>
      </c>
      <c r="B45" s="296" t="s">
        <v>536</v>
      </c>
      <c r="C45" s="293" t="s">
        <v>265</v>
      </c>
      <c r="D45" s="286" t="s">
        <v>15</v>
      </c>
      <c r="E45" s="283">
        <v>4</v>
      </c>
      <c r="F45" s="278">
        <v>0</v>
      </c>
      <c r="G45" s="61"/>
      <c r="H45" s="275">
        <f t="shared" si="5"/>
        <v>0</v>
      </c>
      <c r="I45" s="61"/>
    </row>
    <row r="46" spans="1:11" customFormat="1" ht="15.75" thickBot="1" x14ac:dyDescent="0.3">
      <c r="A46" s="370" t="s">
        <v>39</v>
      </c>
      <c r="B46" s="378" t="s">
        <v>535</v>
      </c>
      <c r="C46" s="367" t="s">
        <v>56</v>
      </c>
      <c r="D46" s="377" t="s">
        <v>15</v>
      </c>
      <c r="E46" s="374">
        <v>8</v>
      </c>
      <c r="F46" s="376"/>
      <c r="G46" s="225">
        <v>0</v>
      </c>
      <c r="H46" s="371"/>
      <c r="I46" s="337">
        <f>E46*G46</f>
        <v>0</v>
      </c>
    </row>
    <row r="47" spans="1:11" customFormat="1" ht="15.75" thickBot="1" x14ac:dyDescent="0.3">
      <c r="A47" s="235"/>
      <c r="B47" s="236"/>
      <c r="C47" s="237" t="s">
        <v>497</v>
      </c>
      <c r="D47" s="238"/>
      <c r="E47" s="238"/>
      <c r="F47" s="239"/>
      <c r="G47" s="239"/>
      <c r="H47" s="240">
        <f>SUM(H42:H46)</f>
        <v>0</v>
      </c>
      <c r="I47" s="241">
        <f>SUM(I42:I46)</f>
        <v>0</v>
      </c>
    </row>
    <row r="48" spans="1:11" customFormat="1" ht="15.75" thickBot="1" x14ac:dyDescent="0.3">
      <c r="A48" s="344"/>
      <c r="B48" s="345"/>
      <c r="C48" s="346" t="s">
        <v>516</v>
      </c>
      <c r="D48" s="254"/>
      <c r="E48" s="254"/>
      <c r="F48" s="257"/>
      <c r="G48" s="257"/>
      <c r="H48" s="257"/>
      <c r="I48" s="258">
        <f>H47+I47</f>
        <v>0</v>
      </c>
    </row>
    <row r="49" spans="1:9" customFormat="1" ht="15.75" thickBot="1" x14ac:dyDescent="0.3">
      <c r="A49" s="331"/>
      <c r="B49" s="332" t="s">
        <v>82</v>
      </c>
      <c r="C49" s="406" t="s">
        <v>454</v>
      </c>
      <c r="D49" s="406"/>
      <c r="E49" s="406"/>
      <c r="F49" s="406"/>
      <c r="G49" s="406"/>
      <c r="H49" s="406"/>
      <c r="I49" s="407"/>
    </row>
    <row r="50" spans="1:9" customFormat="1" ht="25.5" x14ac:dyDescent="0.25">
      <c r="A50" s="289" t="s">
        <v>10</v>
      </c>
      <c r="B50" s="295" t="s">
        <v>535</v>
      </c>
      <c r="C50" s="292" t="s">
        <v>174</v>
      </c>
      <c r="D50" s="285" t="s">
        <v>7</v>
      </c>
      <c r="E50" s="282">
        <v>30.24</v>
      </c>
      <c r="F50" s="383"/>
      <c r="G50" s="277">
        <v>0</v>
      </c>
      <c r="H50" s="57"/>
      <c r="I50" s="232">
        <f>E50*G50</f>
        <v>0</v>
      </c>
    </row>
    <row r="51" spans="1:9" customFormat="1" x14ac:dyDescent="0.25">
      <c r="A51" s="290" t="s">
        <v>48</v>
      </c>
      <c r="B51" s="296" t="s">
        <v>536</v>
      </c>
      <c r="C51" s="293" t="s">
        <v>175</v>
      </c>
      <c r="D51" s="286" t="s">
        <v>15</v>
      </c>
      <c r="E51" s="283">
        <v>108</v>
      </c>
      <c r="F51" s="278">
        <v>0</v>
      </c>
      <c r="G51" s="64"/>
      <c r="H51" s="275">
        <f t="shared" ref="H51:H54" si="6">E51*F51</f>
        <v>0</v>
      </c>
      <c r="I51" s="64"/>
    </row>
    <row r="52" spans="1:9" customFormat="1" x14ac:dyDescent="0.25">
      <c r="A52" s="290" t="s">
        <v>49</v>
      </c>
      <c r="B52" s="296" t="s">
        <v>536</v>
      </c>
      <c r="C52" s="293" t="s">
        <v>177</v>
      </c>
      <c r="D52" s="286" t="s">
        <v>12</v>
      </c>
      <c r="E52" s="283">
        <v>10.39</v>
      </c>
      <c r="F52" s="278">
        <v>0</v>
      </c>
      <c r="G52" s="64"/>
      <c r="H52" s="275">
        <f t="shared" si="6"/>
        <v>0</v>
      </c>
      <c r="I52" s="64"/>
    </row>
    <row r="53" spans="1:9" customFormat="1" x14ac:dyDescent="0.25">
      <c r="A53" s="290" t="s">
        <v>138</v>
      </c>
      <c r="B53" s="296" t="s">
        <v>536</v>
      </c>
      <c r="C53" s="293" t="s">
        <v>179</v>
      </c>
      <c r="D53" s="286" t="s">
        <v>7</v>
      </c>
      <c r="E53" s="283">
        <v>2.82</v>
      </c>
      <c r="F53" s="278">
        <v>0</v>
      </c>
      <c r="G53" s="64"/>
      <c r="H53" s="275">
        <f t="shared" si="6"/>
        <v>0</v>
      </c>
      <c r="I53" s="64"/>
    </row>
    <row r="54" spans="1:9" customFormat="1" x14ac:dyDescent="0.25">
      <c r="A54" s="290" t="s">
        <v>137</v>
      </c>
      <c r="B54" s="296" t="s">
        <v>536</v>
      </c>
      <c r="C54" s="293" t="s">
        <v>244</v>
      </c>
      <c r="D54" s="286" t="s">
        <v>15</v>
      </c>
      <c r="E54" s="283">
        <v>30</v>
      </c>
      <c r="F54" s="278">
        <v>0</v>
      </c>
      <c r="G54" s="64"/>
      <c r="H54" s="275">
        <f t="shared" si="6"/>
        <v>0</v>
      </c>
      <c r="I54" s="64"/>
    </row>
    <row r="55" spans="1:9" customFormat="1" x14ac:dyDescent="0.25">
      <c r="A55" s="291" t="s">
        <v>11</v>
      </c>
      <c r="B55" s="297" t="s">
        <v>535</v>
      </c>
      <c r="C55" s="294" t="s">
        <v>253</v>
      </c>
      <c r="D55" s="287" t="s">
        <v>15</v>
      </c>
      <c r="E55" s="284">
        <v>1</v>
      </c>
      <c r="F55" s="375"/>
      <c r="G55" s="224">
        <v>0</v>
      </c>
      <c r="H55" s="63"/>
      <c r="I55" s="224">
        <f>E55*G55</f>
        <v>0</v>
      </c>
    </row>
    <row r="56" spans="1:9" customFormat="1" x14ac:dyDescent="0.25">
      <c r="A56" s="290" t="s">
        <v>50</v>
      </c>
      <c r="B56" s="296" t="s">
        <v>536</v>
      </c>
      <c r="C56" s="293" t="s">
        <v>377</v>
      </c>
      <c r="D56" s="286" t="s">
        <v>15</v>
      </c>
      <c r="E56" s="283">
        <v>14</v>
      </c>
      <c r="F56" s="278">
        <v>0</v>
      </c>
      <c r="G56" s="64"/>
      <c r="H56" s="275">
        <f t="shared" ref="H56:H58" si="7">E56*F56</f>
        <v>0</v>
      </c>
      <c r="I56" s="64"/>
    </row>
    <row r="57" spans="1:9" customFormat="1" x14ac:dyDescent="0.25">
      <c r="A57" s="290" t="s">
        <v>51</v>
      </c>
      <c r="B57" s="296" t="s">
        <v>536</v>
      </c>
      <c r="C57" s="293" t="s">
        <v>378</v>
      </c>
      <c r="D57" s="286" t="s">
        <v>15</v>
      </c>
      <c r="E57" s="283">
        <v>10</v>
      </c>
      <c r="F57" s="278">
        <v>0</v>
      </c>
      <c r="G57" s="64"/>
      <c r="H57" s="275">
        <f t="shared" si="7"/>
        <v>0</v>
      </c>
      <c r="I57" s="64"/>
    </row>
    <row r="58" spans="1:9" customFormat="1" ht="15.75" thickBot="1" x14ac:dyDescent="0.3">
      <c r="A58" s="379" t="s">
        <v>60</v>
      </c>
      <c r="B58" s="298" t="s">
        <v>536</v>
      </c>
      <c r="C58" s="382" t="s">
        <v>379</v>
      </c>
      <c r="D58" s="288" t="s">
        <v>7</v>
      </c>
      <c r="E58" s="381">
        <v>0.1</v>
      </c>
      <c r="F58" s="280">
        <v>0</v>
      </c>
      <c r="G58" s="281"/>
      <c r="H58" s="380">
        <f t="shared" si="7"/>
        <v>0</v>
      </c>
      <c r="I58" s="352"/>
    </row>
    <row r="59" spans="1:9" customFormat="1" ht="15.75" thickBot="1" x14ac:dyDescent="0.3">
      <c r="A59" s="235"/>
      <c r="B59" s="236"/>
      <c r="C59" s="237" t="s">
        <v>497</v>
      </c>
      <c r="D59" s="238"/>
      <c r="E59" s="238"/>
      <c r="F59" s="239"/>
      <c r="G59" s="239"/>
      <c r="H59" s="240">
        <f>SUM(H50:H58)</f>
        <v>0</v>
      </c>
      <c r="I59" s="241">
        <f>SUM(I50:I58)</f>
        <v>0</v>
      </c>
    </row>
    <row r="60" spans="1:9" customFormat="1" ht="15.75" thickBot="1" x14ac:dyDescent="0.3">
      <c r="A60" s="344"/>
      <c r="B60" s="345"/>
      <c r="C60" s="346" t="s">
        <v>515</v>
      </c>
      <c r="D60" s="254"/>
      <c r="E60" s="254"/>
      <c r="F60" s="257"/>
      <c r="G60" s="257"/>
      <c r="H60" s="257"/>
      <c r="I60" s="258">
        <f>H59+I59</f>
        <v>0</v>
      </c>
    </row>
    <row r="61" spans="1:9" ht="22.5" customHeight="1" thickBot="1" x14ac:dyDescent="0.3">
      <c r="A61" s="233"/>
      <c r="B61" s="234" t="s">
        <v>387</v>
      </c>
      <c r="C61" s="406" t="s">
        <v>184</v>
      </c>
      <c r="D61" s="406"/>
      <c r="E61" s="406"/>
      <c r="F61" s="406"/>
      <c r="G61" s="406"/>
      <c r="H61" s="406"/>
      <c r="I61" s="407"/>
    </row>
    <row r="62" spans="1:9" ht="25.5" x14ac:dyDescent="0.25">
      <c r="A62" s="289" t="s">
        <v>10</v>
      </c>
      <c r="B62" s="295" t="s">
        <v>535</v>
      </c>
      <c r="C62" s="364" t="s">
        <v>190</v>
      </c>
      <c r="D62" s="285" t="s">
        <v>12</v>
      </c>
      <c r="E62" s="303">
        <v>18</v>
      </c>
      <c r="F62" s="387"/>
      <c r="G62" s="277">
        <v>0</v>
      </c>
      <c r="H62" s="384"/>
      <c r="I62" s="232">
        <f>E62*G62</f>
        <v>0</v>
      </c>
    </row>
    <row r="63" spans="1:9" ht="38.25" x14ac:dyDescent="0.25">
      <c r="A63" s="290" t="s">
        <v>48</v>
      </c>
      <c r="B63" s="296" t="s">
        <v>536</v>
      </c>
      <c r="C63" s="366" t="s">
        <v>191</v>
      </c>
      <c r="D63" s="286" t="s">
        <v>12</v>
      </c>
      <c r="E63" s="362">
        <v>18</v>
      </c>
      <c r="F63" s="278">
        <v>0</v>
      </c>
      <c r="G63" s="327"/>
      <c r="H63" s="275">
        <f t="shared" ref="H63:H69" si="8">E63*F63</f>
        <v>0</v>
      </c>
      <c r="I63" s="327"/>
    </row>
    <row r="64" spans="1:9" ht="25.5" x14ac:dyDescent="0.25">
      <c r="A64" s="290" t="s">
        <v>49</v>
      </c>
      <c r="B64" s="296" t="s">
        <v>536</v>
      </c>
      <c r="C64" s="293" t="s">
        <v>267</v>
      </c>
      <c r="D64" s="286" t="s">
        <v>15</v>
      </c>
      <c r="E64" s="283">
        <v>4</v>
      </c>
      <c r="F64" s="278">
        <v>0</v>
      </c>
      <c r="G64" s="327"/>
      <c r="H64" s="275">
        <f t="shared" si="8"/>
        <v>0</v>
      </c>
      <c r="I64" s="327"/>
    </row>
    <row r="65" spans="1:9" x14ac:dyDescent="0.25">
      <c r="A65" s="290" t="s">
        <v>138</v>
      </c>
      <c r="B65" s="296" t="s">
        <v>536</v>
      </c>
      <c r="C65" s="366" t="s">
        <v>256</v>
      </c>
      <c r="D65" s="286" t="s">
        <v>15</v>
      </c>
      <c r="E65" s="283">
        <v>4</v>
      </c>
      <c r="F65" s="278">
        <v>0</v>
      </c>
      <c r="G65" s="327"/>
      <c r="H65" s="275">
        <f t="shared" si="8"/>
        <v>0</v>
      </c>
      <c r="I65" s="327"/>
    </row>
    <row r="66" spans="1:9" x14ac:dyDescent="0.25">
      <c r="A66" s="290" t="s">
        <v>137</v>
      </c>
      <c r="B66" s="296" t="s">
        <v>536</v>
      </c>
      <c r="C66" s="366" t="s">
        <v>258</v>
      </c>
      <c r="D66" s="286" t="s">
        <v>101</v>
      </c>
      <c r="E66" s="362">
        <v>1.47</v>
      </c>
      <c r="F66" s="278">
        <v>0</v>
      </c>
      <c r="G66" s="327"/>
      <c r="H66" s="275">
        <f t="shared" si="8"/>
        <v>0</v>
      </c>
      <c r="I66" s="327"/>
    </row>
    <row r="67" spans="1:9" x14ac:dyDescent="0.25">
      <c r="A67" s="290" t="s">
        <v>136</v>
      </c>
      <c r="B67" s="296" t="s">
        <v>536</v>
      </c>
      <c r="C67" s="366" t="s">
        <v>259</v>
      </c>
      <c r="D67" s="286" t="s">
        <v>101</v>
      </c>
      <c r="E67" s="362">
        <v>2.06</v>
      </c>
      <c r="F67" s="278">
        <v>0</v>
      </c>
      <c r="G67" s="327"/>
      <c r="H67" s="275">
        <f t="shared" si="8"/>
        <v>0</v>
      </c>
      <c r="I67" s="327"/>
    </row>
    <row r="68" spans="1:9" x14ac:dyDescent="0.25">
      <c r="A68" s="290" t="s">
        <v>135</v>
      </c>
      <c r="B68" s="296" t="s">
        <v>536</v>
      </c>
      <c r="C68" s="366" t="s">
        <v>241</v>
      </c>
      <c r="D68" s="286" t="s">
        <v>15</v>
      </c>
      <c r="E68" s="283">
        <v>4</v>
      </c>
      <c r="F68" s="278">
        <v>0</v>
      </c>
      <c r="G68" s="327"/>
      <c r="H68" s="275">
        <f t="shared" si="8"/>
        <v>0</v>
      </c>
      <c r="I68" s="327"/>
    </row>
    <row r="69" spans="1:9" x14ac:dyDescent="0.25">
      <c r="A69" s="290" t="s">
        <v>134</v>
      </c>
      <c r="B69" s="296" t="s">
        <v>536</v>
      </c>
      <c r="C69" s="366" t="s">
        <v>243</v>
      </c>
      <c r="D69" s="286" t="s">
        <v>102</v>
      </c>
      <c r="E69" s="362">
        <v>0.14000000000000001</v>
      </c>
      <c r="F69" s="278">
        <v>0</v>
      </c>
      <c r="G69" s="327"/>
      <c r="H69" s="275">
        <f t="shared" si="8"/>
        <v>0</v>
      </c>
      <c r="I69" s="327"/>
    </row>
    <row r="70" spans="1:9" ht="25.5" x14ac:dyDescent="0.25">
      <c r="A70" s="291" t="s">
        <v>11</v>
      </c>
      <c r="B70" s="297" t="s">
        <v>535</v>
      </c>
      <c r="C70" s="365" t="s">
        <v>185</v>
      </c>
      <c r="D70" s="287" t="s">
        <v>12</v>
      </c>
      <c r="E70" s="304">
        <v>161</v>
      </c>
      <c r="F70" s="369"/>
      <c r="G70" s="224">
        <v>0</v>
      </c>
      <c r="H70" s="368"/>
      <c r="I70" s="224">
        <f>E70*G70</f>
        <v>0</v>
      </c>
    </row>
    <row r="71" spans="1:9" ht="38.25" x14ac:dyDescent="0.25">
      <c r="A71" s="290" t="s">
        <v>50</v>
      </c>
      <c r="B71" s="296" t="s">
        <v>536</v>
      </c>
      <c r="C71" s="366" t="s">
        <v>186</v>
      </c>
      <c r="D71" s="286" t="s">
        <v>12</v>
      </c>
      <c r="E71" s="362">
        <v>161</v>
      </c>
      <c r="F71" s="278">
        <v>0</v>
      </c>
      <c r="G71" s="327"/>
      <c r="H71" s="275">
        <f t="shared" ref="H71:H79" si="9">E71*F71</f>
        <v>0</v>
      </c>
      <c r="I71" s="327"/>
    </row>
    <row r="72" spans="1:9" ht="25.5" x14ac:dyDescent="0.25">
      <c r="A72" s="290" t="s">
        <v>51</v>
      </c>
      <c r="B72" s="296" t="s">
        <v>536</v>
      </c>
      <c r="C72" s="293" t="s">
        <v>156</v>
      </c>
      <c r="D72" s="286" t="s">
        <v>15</v>
      </c>
      <c r="E72" s="283">
        <v>4</v>
      </c>
      <c r="F72" s="278">
        <v>0</v>
      </c>
      <c r="G72" s="327"/>
      <c r="H72" s="275">
        <f t="shared" si="9"/>
        <v>0</v>
      </c>
      <c r="I72" s="327"/>
    </row>
    <row r="73" spans="1:9" x14ac:dyDescent="0.25">
      <c r="A73" s="290" t="s">
        <v>60</v>
      </c>
      <c r="B73" s="296" t="s">
        <v>536</v>
      </c>
      <c r="C73" s="293" t="s">
        <v>268</v>
      </c>
      <c r="D73" s="286" t="s">
        <v>15</v>
      </c>
      <c r="E73" s="283">
        <v>4</v>
      </c>
      <c r="F73" s="278">
        <v>0</v>
      </c>
      <c r="G73" s="327"/>
      <c r="H73" s="275">
        <f t="shared" si="9"/>
        <v>0</v>
      </c>
      <c r="I73" s="327"/>
    </row>
    <row r="74" spans="1:9" x14ac:dyDescent="0.25">
      <c r="A74" s="290" t="s">
        <v>62</v>
      </c>
      <c r="B74" s="296" t="s">
        <v>536</v>
      </c>
      <c r="C74" s="293" t="s">
        <v>269</v>
      </c>
      <c r="D74" s="286" t="s">
        <v>15</v>
      </c>
      <c r="E74" s="283">
        <v>2</v>
      </c>
      <c r="F74" s="278">
        <v>0</v>
      </c>
      <c r="G74" s="327"/>
      <c r="H74" s="275">
        <f t="shared" si="9"/>
        <v>0</v>
      </c>
      <c r="I74" s="327"/>
    </row>
    <row r="75" spans="1:9" x14ac:dyDescent="0.25">
      <c r="A75" s="290" t="s">
        <v>64</v>
      </c>
      <c r="B75" s="296" t="s">
        <v>536</v>
      </c>
      <c r="C75" s="366" t="s">
        <v>255</v>
      </c>
      <c r="D75" s="286" t="s">
        <v>15</v>
      </c>
      <c r="E75" s="283">
        <v>58</v>
      </c>
      <c r="F75" s="278">
        <v>0</v>
      </c>
      <c r="G75" s="327"/>
      <c r="H75" s="275">
        <f t="shared" si="9"/>
        <v>0</v>
      </c>
      <c r="I75" s="327"/>
    </row>
    <row r="76" spans="1:9" x14ac:dyDescent="0.25">
      <c r="A76" s="290" t="s">
        <v>65</v>
      </c>
      <c r="B76" s="296" t="s">
        <v>536</v>
      </c>
      <c r="C76" s="366" t="s">
        <v>258</v>
      </c>
      <c r="D76" s="286" t="s">
        <v>101</v>
      </c>
      <c r="E76" s="362">
        <v>27.07</v>
      </c>
      <c r="F76" s="278">
        <v>0</v>
      </c>
      <c r="G76" s="327"/>
      <c r="H76" s="275">
        <f t="shared" si="9"/>
        <v>0</v>
      </c>
      <c r="I76" s="327"/>
    </row>
    <row r="77" spans="1:9" x14ac:dyDescent="0.25">
      <c r="A77" s="290" t="s">
        <v>67</v>
      </c>
      <c r="B77" s="296" t="s">
        <v>536</v>
      </c>
      <c r="C77" s="366" t="s">
        <v>259</v>
      </c>
      <c r="D77" s="286" t="s">
        <v>101</v>
      </c>
      <c r="E77" s="362">
        <v>29.43</v>
      </c>
      <c r="F77" s="278">
        <v>0</v>
      </c>
      <c r="G77" s="327"/>
      <c r="H77" s="275">
        <f t="shared" si="9"/>
        <v>0</v>
      </c>
      <c r="I77" s="327"/>
    </row>
    <row r="78" spans="1:9" x14ac:dyDescent="0.25">
      <c r="A78" s="290" t="s">
        <v>68</v>
      </c>
      <c r="B78" s="296" t="s">
        <v>536</v>
      </c>
      <c r="C78" s="366" t="s">
        <v>240</v>
      </c>
      <c r="D78" s="286" t="s">
        <v>15</v>
      </c>
      <c r="E78" s="283">
        <v>24</v>
      </c>
      <c r="F78" s="278">
        <v>0</v>
      </c>
      <c r="G78" s="327"/>
      <c r="H78" s="275">
        <f t="shared" si="9"/>
        <v>0</v>
      </c>
      <c r="I78" s="327"/>
    </row>
    <row r="79" spans="1:9" x14ac:dyDescent="0.25">
      <c r="A79" s="290" t="s">
        <v>69</v>
      </c>
      <c r="B79" s="296" t="s">
        <v>536</v>
      </c>
      <c r="C79" s="366" t="s">
        <v>243</v>
      </c>
      <c r="D79" s="286" t="s">
        <v>102</v>
      </c>
      <c r="E79" s="283">
        <v>0.86</v>
      </c>
      <c r="F79" s="278">
        <v>0</v>
      </c>
      <c r="G79" s="327"/>
      <c r="H79" s="275">
        <f t="shared" si="9"/>
        <v>0</v>
      </c>
      <c r="I79" s="327"/>
    </row>
    <row r="80" spans="1:9" x14ac:dyDescent="0.25">
      <c r="A80" s="291" t="s">
        <v>39</v>
      </c>
      <c r="B80" s="297" t="s">
        <v>535</v>
      </c>
      <c r="C80" s="365" t="s">
        <v>187</v>
      </c>
      <c r="D80" s="287" t="s">
        <v>12</v>
      </c>
      <c r="E80" s="304">
        <v>7.4</v>
      </c>
      <c r="F80" s="369"/>
      <c r="G80" s="224">
        <v>0</v>
      </c>
      <c r="H80" s="368"/>
      <c r="I80" s="224">
        <f>E80*G80</f>
        <v>0</v>
      </c>
    </row>
    <row r="81" spans="1:9" customFormat="1" x14ac:dyDescent="0.25">
      <c r="A81" s="290" t="s">
        <v>52</v>
      </c>
      <c r="B81" s="296" t="s">
        <v>536</v>
      </c>
      <c r="C81" s="293" t="s">
        <v>188</v>
      </c>
      <c r="D81" s="286" t="s">
        <v>12</v>
      </c>
      <c r="E81" s="283">
        <v>7.4</v>
      </c>
      <c r="F81" s="278">
        <v>0</v>
      </c>
      <c r="G81" s="64"/>
      <c r="H81" s="275">
        <f>E81*F81</f>
        <v>0</v>
      </c>
      <c r="I81" s="64"/>
    </row>
    <row r="82" spans="1:9" ht="41.25" customHeight="1" x14ac:dyDescent="0.25">
      <c r="A82" s="291" t="s">
        <v>13</v>
      </c>
      <c r="B82" s="297" t="s">
        <v>535</v>
      </c>
      <c r="C82" s="365" t="s">
        <v>189</v>
      </c>
      <c r="D82" s="287" t="s">
        <v>12</v>
      </c>
      <c r="E82" s="304">
        <v>7</v>
      </c>
      <c r="F82" s="369"/>
      <c r="G82" s="224">
        <v>0</v>
      </c>
      <c r="H82" s="368"/>
      <c r="I82" s="224">
        <f>E82*G82</f>
        <v>0</v>
      </c>
    </row>
    <row r="83" spans="1:9" customFormat="1" ht="38.25" x14ac:dyDescent="0.25">
      <c r="A83" s="290" t="s">
        <v>14</v>
      </c>
      <c r="B83" s="296" t="s">
        <v>536</v>
      </c>
      <c r="C83" s="366" t="s">
        <v>186</v>
      </c>
      <c r="D83" s="286" t="s">
        <v>12</v>
      </c>
      <c r="E83" s="283">
        <v>17.5</v>
      </c>
      <c r="F83" s="278">
        <v>0</v>
      </c>
      <c r="G83" s="64"/>
      <c r="H83" s="275">
        <f t="shared" ref="H83:H85" si="10">E83*F83</f>
        <v>0</v>
      </c>
      <c r="I83" s="64"/>
    </row>
    <row r="84" spans="1:9" customFormat="1" x14ac:dyDescent="0.25">
      <c r="A84" s="290" t="s">
        <v>73</v>
      </c>
      <c r="B84" s="296" t="s">
        <v>536</v>
      </c>
      <c r="C84" s="293" t="s">
        <v>246</v>
      </c>
      <c r="D84" s="286" t="s">
        <v>15</v>
      </c>
      <c r="E84" s="283">
        <v>2</v>
      </c>
      <c r="F84" s="278">
        <v>0</v>
      </c>
      <c r="G84" s="64"/>
      <c r="H84" s="275">
        <f t="shared" si="10"/>
        <v>0</v>
      </c>
      <c r="I84" s="64"/>
    </row>
    <row r="85" spans="1:9" customFormat="1" x14ac:dyDescent="0.25">
      <c r="A85" s="290" t="s">
        <v>74</v>
      </c>
      <c r="B85" s="296" t="s">
        <v>536</v>
      </c>
      <c r="C85" s="293" t="s">
        <v>278</v>
      </c>
      <c r="D85" s="286" t="s">
        <v>12</v>
      </c>
      <c r="E85" s="283">
        <v>18</v>
      </c>
      <c r="F85" s="278">
        <v>0</v>
      </c>
      <c r="G85" s="64"/>
      <c r="H85" s="275">
        <f t="shared" si="10"/>
        <v>0</v>
      </c>
      <c r="I85" s="64"/>
    </row>
    <row r="86" spans="1:9" ht="26.25" customHeight="1" x14ac:dyDescent="0.25">
      <c r="A86" s="291" t="s">
        <v>42</v>
      </c>
      <c r="B86" s="297" t="s">
        <v>535</v>
      </c>
      <c r="C86" s="365" t="s">
        <v>382</v>
      </c>
      <c r="D86" s="287" t="s">
        <v>254</v>
      </c>
      <c r="E86" s="373">
        <v>2</v>
      </c>
      <c r="F86" s="369"/>
      <c r="G86" s="224">
        <v>0</v>
      </c>
      <c r="H86" s="368"/>
      <c r="I86" s="224">
        <f>E86*G86</f>
        <v>0</v>
      </c>
    </row>
    <row r="87" spans="1:9" customFormat="1" x14ac:dyDescent="0.25">
      <c r="A87" s="290" t="s">
        <v>44</v>
      </c>
      <c r="B87" s="296" t="s">
        <v>536</v>
      </c>
      <c r="C87" s="293" t="s">
        <v>381</v>
      </c>
      <c r="D87" s="286" t="s">
        <v>15</v>
      </c>
      <c r="E87" s="283">
        <v>2</v>
      </c>
      <c r="F87" s="278">
        <v>0</v>
      </c>
      <c r="G87" s="64"/>
      <c r="H87" s="275">
        <f t="shared" ref="H87:H91" si="11">E87*F87</f>
        <v>0</v>
      </c>
      <c r="I87" s="64"/>
    </row>
    <row r="88" spans="1:9" customFormat="1" x14ac:dyDescent="0.25">
      <c r="A88" s="290" t="s">
        <v>83</v>
      </c>
      <c r="B88" s="296" t="s">
        <v>536</v>
      </c>
      <c r="C88" s="293" t="s">
        <v>380</v>
      </c>
      <c r="D88" s="286" t="s">
        <v>15</v>
      </c>
      <c r="E88" s="283">
        <v>4</v>
      </c>
      <c r="F88" s="278">
        <v>0</v>
      </c>
      <c r="G88" s="64"/>
      <c r="H88" s="275">
        <f t="shared" si="11"/>
        <v>0</v>
      </c>
      <c r="I88" s="64"/>
    </row>
    <row r="89" spans="1:9" customFormat="1" x14ac:dyDescent="0.25">
      <c r="A89" s="290" t="s">
        <v>144</v>
      </c>
      <c r="B89" s="296" t="s">
        <v>536</v>
      </c>
      <c r="C89" s="293" t="s">
        <v>383</v>
      </c>
      <c r="D89" s="286" t="s">
        <v>7</v>
      </c>
      <c r="E89" s="283">
        <v>8.0000000000000002E-3</v>
      </c>
      <c r="F89" s="278">
        <v>0</v>
      </c>
      <c r="G89" s="64"/>
      <c r="H89" s="275">
        <f t="shared" si="11"/>
        <v>0</v>
      </c>
      <c r="I89" s="64"/>
    </row>
    <row r="90" spans="1:9" customFormat="1" x14ac:dyDescent="0.25">
      <c r="A90" s="290" t="s">
        <v>391</v>
      </c>
      <c r="B90" s="296" t="s">
        <v>536</v>
      </c>
      <c r="C90" s="293" t="s">
        <v>384</v>
      </c>
      <c r="D90" s="286" t="s">
        <v>7</v>
      </c>
      <c r="E90" s="283">
        <v>2E-3</v>
      </c>
      <c r="F90" s="278">
        <v>0</v>
      </c>
      <c r="G90" s="64"/>
      <c r="H90" s="275">
        <f t="shared" si="11"/>
        <v>0</v>
      </c>
      <c r="I90" s="64"/>
    </row>
    <row r="91" spans="1:9" customFormat="1" x14ac:dyDescent="0.25">
      <c r="A91" s="290" t="s">
        <v>396</v>
      </c>
      <c r="B91" s="296" t="s">
        <v>536</v>
      </c>
      <c r="C91" s="293" t="s">
        <v>385</v>
      </c>
      <c r="D91" s="286" t="s">
        <v>386</v>
      </c>
      <c r="E91" s="283">
        <v>40</v>
      </c>
      <c r="F91" s="278">
        <v>0</v>
      </c>
      <c r="G91" s="64"/>
      <c r="H91" s="275">
        <f t="shared" si="11"/>
        <v>0</v>
      </c>
      <c r="I91" s="64"/>
    </row>
    <row r="92" spans="1:9" ht="41.25" customHeight="1" x14ac:dyDescent="0.25">
      <c r="A92" s="291" t="s">
        <v>45</v>
      </c>
      <c r="B92" s="297" t="s">
        <v>535</v>
      </c>
      <c r="C92" s="365" t="s">
        <v>270</v>
      </c>
      <c r="D92" s="287" t="s">
        <v>15</v>
      </c>
      <c r="E92" s="373">
        <v>2</v>
      </c>
      <c r="F92" s="369"/>
      <c r="G92" s="224">
        <v>0</v>
      </c>
      <c r="H92" s="368"/>
      <c r="I92" s="224">
        <f>E92*G92</f>
        <v>0</v>
      </c>
    </row>
    <row r="93" spans="1:9" customFormat="1" ht="25.5" x14ac:dyDescent="0.25">
      <c r="A93" s="290" t="s">
        <v>46</v>
      </c>
      <c r="B93" s="296" t="s">
        <v>536</v>
      </c>
      <c r="C93" s="293" t="s">
        <v>271</v>
      </c>
      <c r="D93" s="286" t="s">
        <v>15</v>
      </c>
      <c r="E93" s="283">
        <v>2</v>
      </c>
      <c r="F93" s="278">
        <v>0</v>
      </c>
      <c r="G93" s="64"/>
      <c r="H93" s="275">
        <f t="shared" ref="H93:H94" si="12">E93*F93</f>
        <v>0</v>
      </c>
      <c r="I93" s="64"/>
    </row>
    <row r="94" spans="1:9" customFormat="1" x14ac:dyDescent="0.25">
      <c r="A94" s="290" t="s">
        <v>77</v>
      </c>
      <c r="B94" s="296" t="s">
        <v>536</v>
      </c>
      <c r="C94" s="293" t="s">
        <v>272</v>
      </c>
      <c r="D94" s="286" t="s">
        <v>15</v>
      </c>
      <c r="E94" s="283">
        <v>4</v>
      </c>
      <c r="F94" s="278">
        <v>0</v>
      </c>
      <c r="G94" s="64"/>
      <c r="H94" s="275">
        <f t="shared" si="12"/>
        <v>0</v>
      </c>
      <c r="I94" s="64"/>
    </row>
    <row r="95" spans="1:9" x14ac:dyDescent="0.25">
      <c r="A95" s="291" t="s">
        <v>16</v>
      </c>
      <c r="B95" s="297" t="s">
        <v>535</v>
      </c>
      <c r="C95" s="365" t="s">
        <v>247</v>
      </c>
      <c r="D95" s="287" t="s">
        <v>7</v>
      </c>
      <c r="E95" s="304">
        <v>0.6</v>
      </c>
      <c r="F95" s="369"/>
      <c r="G95" s="224">
        <v>0</v>
      </c>
      <c r="H95" s="368"/>
      <c r="I95" s="224">
        <f>E95*G95</f>
        <v>0</v>
      </c>
    </row>
    <row r="96" spans="1:9" customFormat="1" ht="25.5" x14ac:dyDescent="0.25">
      <c r="A96" s="290" t="s">
        <v>17</v>
      </c>
      <c r="B96" s="296" t="s">
        <v>536</v>
      </c>
      <c r="C96" s="293" t="s">
        <v>248</v>
      </c>
      <c r="D96" s="286" t="s">
        <v>15</v>
      </c>
      <c r="E96" s="283">
        <v>2</v>
      </c>
      <c r="F96" s="278">
        <v>0</v>
      </c>
      <c r="G96" s="64"/>
      <c r="H96" s="275">
        <f t="shared" ref="H96:H104" si="13">E96*F96</f>
        <v>0</v>
      </c>
      <c r="I96" s="64"/>
    </row>
    <row r="97" spans="1:9" customFormat="1" x14ac:dyDescent="0.25">
      <c r="A97" s="290" t="s">
        <v>84</v>
      </c>
      <c r="B97" s="296" t="s">
        <v>536</v>
      </c>
      <c r="C97" s="293" t="s">
        <v>274</v>
      </c>
      <c r="D97" s="286" t="s">
        <v>7</v>
      </c>
      <c r="E97" s="283">
        <v>0.2</v>
      </c>
      <c r="F97" s="278">
        <v>0</v>
      </c>
      <c r="G97" s="64"/>
      <c r="H97" s="275">
        <f t="shared" si="13"/>
        <v>0</v>
      </c>
      <c r="I97" s="64"/>
    </row>
    <row r="98" spans="1:9" customFormat="1" x14ac:dyDescent="0.25">
      <c r="A98" s="290" t="s">
        <v>85</v>
      </c>
      <c r="B98" s="296" t="s">
        <v>536</v>
      </c>
      <c r="C98" s="293" t="s">
        <v>249</v>
      </c>
      <c r="D98" s="286" t="s">
        <v>7</v>
      </c>
      <c r="E98" s="283">
        <v>0.2</v>
      </c>
      <c r="F98" s="278">
        <v>0</v>
      </c>
      <c r="G98" s="64"/>
      <c r="H98" s="275">
        <f t="shared" si="13"/>
        <v>0</v>
      </c>
      <c r="I98" s="64"/>
    </row>
    <row r="99" spans="1:9" customFormat="1" x14ac:dyDescent="0.25">
      <c r="A99" s="290" t="s">
        <v>86</v>
      </c>
      <c r="B99" s="296" t="s">
        <v>536</v>
      </c>
      <c r="C99" s="293" t="s">
        <v>250</v>
      </c>
      <c r="D99" s="286" t="s">
        <v>101</v>
      </c>
      <c r="E99" s="283">
        <v>2.7</v>
      </c>
      <c r="F99" s="278">
        <v>0</v>
      </c>
      <c r="G99" s="64"/>
      <c r="H99" s="275">
        <f t="shared" si="13"/>
        <v>0</v>
      </c>
      <c r="I99" s="64"/>
    </row>
    <row r="100" spans="1:9" customFormat="1" x14ac:dyDescent="0.25">
      <c r="A100" s="290" t="s">
        <v>87</v>
      </c>
      <c r="B100" s="296" t="s">
        <v>536</v>
      </c>
      <c r="C100" s="293" t="s">
        <v>251</v>
      </c>
      <c r="D100" s="286" t="s">
        <v>102</v>
      </c>
      <c r="E100" s="283">
        <v>20</v>
      </c>
      <c r="F100" s="278">
        <v>0</v>
      </c>
      <c r="G100" s="64"/>
      <c r="H100" s="275">
        <f t="shared" si="13"/>
        <v>0</v>
      </c>
      <c r="I100" s="64"/>
    </row>
    <row r="101" spans="1:9" customFormat="1" x14ac:dyDescent="0.25">
      <c r="A101" s="290" t="s">
        <v>88</v>
      </c>
      <c r="B101" s="296" t="s">
        <v>536</v>
      </c>
      <c r="C101" s="293" t="s">
        <v>252</v>
      </c>
      <c r="D101" s="286" t="s">
        <v>7</v>
      </c>
      <c r="E101" s="283">
        <v>2.2000000000000002</v>
      </c>
      <c r="F101" s="278">
        <v>0</v>
      </c>
      <c r="G101" s="64"/>
      <c r="H101" s="275">
        <f t="shared" si="13"/>
        <v>0</v>
      </c>
      <c r="I101" s="64"/>
    </row>
    <row r="102" spans="1:9" customFormat="1" x14ac:dyDescent="0.25">
      <c r="A102" s="290" t="s">
        <v>89</v>
      </c>
      <c r="B102" s="296" t="s">
        <v>536</v>
      </c>
      <c r="C102" s="293" t="s">
        <v>275</v>
      </c>
      <c r="D102" s="286" t="s">
        <v>15</v>
      </c>
      <c r="E102" s="283">
        <v>8</v>
      </c>
      <c r="F102" s="278">
        <v>0</v>
      </c>
      <c r="G102" s="64"/>
      <c r="H102" s="275">
        <f t="shared" si="13"/>
        <v>0</v>
      </c>
      <c r="I102" s="64"/>
    </row>
    <row r="103" spans="1:9" customFormat="1" x14ac:dyDescent="0.25">
      <c r="A103" s="290" t="s">
        <v>402</v>
      </c>
      <c r="B103" s="296" t="s">
        <v>536</v>
      </c>
      <c r="C103" s="293" t="s">
        <v>276</v>
      </c>
      <c r="D103" s="286" t="s">
        <v>15</v>
      </c>
      <c r="E103" s="283">
        <v>5</v>
      </c>
      <c r="F103" s="278">
        <v>0</v>
      </c>
      <c r="G103" s="64"/>
      <c r="H103" s="275">
        <f t="shared" si="13"/>
        <v>0</v>
      </c>
      <c r="I103" s="64"/>
    </row>
    <row r="104" spans="1:9" customFormat="1" ht="15.75" thickBot="1" x14ac:dyDescent="0.3">
      <c r="A104" s="379" t="s">
        <v>403</v>
      </c>
      <c r="B104" s="298" t="s">
        <v>536</v>
      </c>
      <c r="C104" s="382" t="s">
        <v>277</v>
      </c>
      <c r="D104" s="288" t="s">
        <v>102</v>
      </c>
      <c r="E104" s="381">
        <v>29.76</v>
      </c>
      <c r="F104" s="280">
        <v>0</v>
      </c>
      <c r="G104" s="281"/>
      <c r="H104" s="380">
        <f t="shared" si="13"/>
        <v>0</v>
      </c>
      <c r="I104" s="352"/>
    </row>
    <row r="105" spans="1:9" customFormat="1" ht="15.75" thickBot="1" x14ac:dyDescent="0.3">
      <c r="A105" s="235"/>
      <c r="B105" s="236"/>
      <c r="C105" s="237" t="s">
        <v>497</v>
      </c>
      <c r="D105" s="238"/>
      <c r="E105" s="238"/>
      <c r="F105" s="239"/>
      <c r="G105" s="239"/>
      <c r="H105" s="240">
        <f>SUM(H62:H104)</f>
        <v>0</v>
      </c>
      <c r="I105" s="241">
        <f>SUM(I62:I104)</f>
        <v>0</v>
      </c>
    </row>
    <row r="106" spans="1:9" customFormat="1" ht="15.75" thickBot="1" x14ac:dyDescent="0.3">
      <c r="A106" s="344"/>
      <c r="B106" s="345"/>
      <c r="C106" s="346" t="s">
        <v>514</v>
      </c>
      <c r="D106" s="254"/>
      <c r="E106" s="254"/>
      <c r="F106" s="257"/>
      <c r="G106" s="257"/>
      <c r="H106" s="257"/>
      <c r="I106" s="258">
        <f>H105+I105</f>
        <v>0</v>
      </c>
    </row>
    <row r="107" spans="1:9" ht="22.5" customHeight="1" thickBot="1" x14ac:dyDescent="0.3">
      <c r="A107" s="233"/>
      <c r="B107" s="234" t="s">
        <v>388</v>
      </c>
      <c r="C107" s="406" t="s">
        <v>178</v>
      </c>
      <c r="D107" s="406"/>
      <c r="E107" s="406"/>
      <c r="F107" s="406"/>
      <c r="G107" s="406"/>
      <c r="H107" s="406"/>
      <c r="I107" s="407"/>
    </row>
    <row r="108" spans="1:9" customFormat="1" ht="40.5" customHeight="1" x14ac:dyDescent="0.25">
      <c r="A108" s="289" t="s">
        <v>10</v>
      </c>
      <c r="B108" s="295" t="s">
        <v>535</v>
      </c>
      <c r="C108" s="364" t="s">
        <v>194</v>
      </c>
      <c r="D108" s="285" t="s">
        <v>12</v>
      </c>
      <c r="E108" s="303">
        <v>2.2999999999999998</v>
      </c>
      <c r="F108" s="383"/>
      <c r="G108" s="277">
        <v>0</v>
      </c>
      <c r="H108" s="57"/>
      <c r="I108" s="232">
        <f>E108*G108</f>
        <v>0</v>
      </c>
    </row>
    <row r="109" spans="1:9" customFormat="1" ht="38.25" x14ac:dyDescent="0.25">
      <c r="A109" s="290" t="s">
        <v>48</v>
      </c>
      <c r="B109" s="296" t="s">
        <v>536</v>
      </c>
      <c r="C109" s="366" t="s">
        <v>195</v>
      </c>
      <c r="D109" s="286" t="s">
        <v>12</v>
      </c>
      <c r="E109" s="283">
        <v>2.2999999999999998</v>
      </c>
      <c r="F109" s="278">
        <v>0</v>
      </c>
      <c r="G109" s="64"/>
      <c r="H109" s="275">
        <f>E109*F109</f>
        <v>0</v>
      </c>
      <c r="I109" s="64"/>
    </row>
    <row r="110" spans="1:9" customFormat="1" ht="37.5" customHeight="1" x14ac:dyDescent="0.25">
      <c r="A110" s="291" t="s">
        <v>11</v>
      </c>
      <c r="B110" s="297" t="s">
        <v>535</v>
      </c>
      <c r="C110" s="365" t="s">
        <v>199</v>
      </c>
      <c r="D110" s="287" t="s">
        <v>12</v>
      </c>
      <c r="E110" s="304">
        <v>7.7</v>
      </c>
      <c r="F110" s="375"/>
      <c r="G110" s="224">
        <v>0</v>
      </c>
      <c r="H110" s="63"/>
      <c r="I110" s="224">
        <f>E110*G110</f>
        <v>0</v>
      </c>
    </row>
    <row r="111" spans="1:9" customFormat="1" ht="38.25" x14ac:dyDescent="0.25">
      <c r="A111" s="290" t="s">
        <v>50</v>
      </c>
      <c r="B111" s="296" t="s">
        <v>536</v>
      </c>
      <c r="C111" s="366" t="s">
        <v>200</v>
      </c>
      <c r="D111" s="286" t="s">
        <v>12</v>
      </c>
      <c r="E111" s="283">
        <v>7.7</v>
      </c>
      <c r="F111" s="278">
        <v>0</v>
      </c>
      <c r="G111" s="64"/>
      <c r="H111" s="275">
        <f t="shared" ref="H111:H112" si="14">E111*F111</f>
        <v>0</v>
      </c>
      <c r="I111" s="64"/>
    </row>
    <row r="112" spans="1:9" customFormat="1" x14ac:dyDescent="0.25">
      <c r="A112" s="290" t="s">
        <v>51</v>
      </c>
      <c r="B112" s="296" t="s">
        <v>536</v>
      </c>
      <c r="C112" s="366" t="s">
        <v>204</v>
      </c>
      <c r="D112" s="286" t="s">
        <v>15</v>
      </c>
      <c r="E112" s="283">
        <v>4</v>
      </c>
      <c r="F112" s="278">
        <v>0</v>
      </c>
      <c r="G112" s="64"/>
      <c r="H112" s="275">
        <f t="shared" si="14"/>
        <v>0</v>
      </c>
      <c r="I112" s="64"/>
    </row>
    <row r="113" spans="1:9" customFormat="1" x14ac:dyDescent="0.25">
      <c r="A113" s="291" t="s">
        <v>39</v>
      </c>
      <c r="B113" s="297" t="s">
        <v>535</v>
      </c>
      <c r="C113" s="365" t="s">
        <v>54</v>
      </c>
      <c r="D113" s="287" t="s">
        <v>12</v>
      </c>
      <c r="E113" s="304">
        <v>25.1</v>
      </c>
      <c r="F113" s="375"/>
      <c r="G113" s="224">
        <v>0</v>
      </c>
      <c r="H113" s="63"/>
      <c r="I113" s="224">
        <f>E113*G113</f>
        <v>0</v>
      </c>
    </row>
    <row r="114" spans="1:9" customFormat="1" x14ac:dyDescent="0.25">
      <c r="A114" s="290" t="s">
        <v>52</v>
      </c>
      <c r="B114" s="296" t="s">
        <v>536</v>
      </c>
      <c r="C114" s="293" t="s">
        <v>201</v>
      </c>
      <c r="D114" s="286" t="s">
        <v>12</v>
      </c>
      <c r="E114" s="362">
        <v>25.1</v>
      </c>
      <c r="F114" s="278">
        <v>0</v>
      </c>
      <c r="G114" s="64"/>
      <c r="H114" s="275">
        <f>E114*F114</f>
        <v>0</v>
      </c>
      <c r="I114" s="64"/>
    </row>
    <row r="115" spans="1:9" customFormat="1" x14ac:dyDescent="0.25">
      <c r="A115" s="291" t="s">
        <v>13</v>
      </c>
      <c r="B115" s="297" t="s">
        <v>535</v>
      </c>
      <c r="C115" s="294" t="s">
        <v>57</v>
      </c>
      <c r="D115" s="287" t="s">
        <v>7</v>
      </c>
      <c r="E115" s="304">
        <v>6</v>
      </c>
      <c r="F115" s="279"/>
      <c r="G115" s="224">
        <v>0</v>
      </c>
      <c r="H115" s="60"/>
      <c r="I115" s="224">
        <f>E115*G115</f>
        <v>0</v>
      </c>
    </row>
    <row r="116" spans="1:9" customFormat="1" x14ac:dyDescent="0.25">
      <c r="A116" s="290" t="s">
        <v>14</v>
      </c>
      <c r="B116" s="296" t="s">
        <v>536</v>
      </c>
      <c r="C116" s="293" t="s">
        <v>37</v>
      </c>
      <c r="D116" s="286" t="s">
        <v>7</v>
      </c>
      <c r="E116" s="362">
        <f>1.25*E115</f>
        <v>7.5</v>
      </c>
      <c r="F116" s="278">
        <v>0</v>
      </c>
      <c r="G116" s="64"/>
      <c r="H116" s="275">
        <f>E116*F116</f>
        <v>0</v>
      </c>
      <c r="I116" s="64"/>
    </row>
    <row r="117" spans="1:9" customFormat="1" ht="25.5" x14ac:dyDescent="0.25">
      <c r="A117" s="291" t="s">
        <v>42</v>
      </c>
      <c r="B117" s="297" t="s">
        <v>535</v>
      </c>
      <c r="C117" s="294" t="s">
        <v>128</v>
      </c>
      <c r="D117" s="287" t="s">
        <v>15</v>
      </c>
      <c r="E117" s="284">
        <v>4</v>
      </c>
      <c r="F117" s="279"/>
      <c r="G117" s="224">
        <v>0</v>
      </c>
      <c r="H117" s="60"/>
      <c r="I117" s="224">
        <f>E117*G117</f>
        <v>0</v>
      </c>
    </row>
    <row r="118" spans="1:9" customFormat="1" x14ac:dyDescent="0.25">
      <c r="A118" s="290" t="s">
        <v>44</v>
      </c>
      <c r="B118" s="296" t="s">
        <v>536</v>
      </c>
      <c r="C118" s="293" t="s">
        <v>58</v>
      </c>
      <c r="D118" s="286" t="s">
        <v>15</v>
      </c>
      <c r="E118" s="283">
        <v>4</v>
      </c>
      <c r="F118" s="278">
        <v>0</v>
      </c>
      <c r="G118" s="64"/>
      <c r="H118" s="275">
        <f t="shared" ref="H118:H123" si="15">E118*F118</f>
        <v>0</v>
      </c>
      <c r="I118" s="64"/>
    </row>
    <row r="119" spans="1:9" customFormat="1" x14ac:dyDescent="0.25">
      <c r="A119" s="290" t="s">
        <v>83</v>
      </c>
      <c r="B119" s="296" t="s">
        <v>536</v>
      </c>
      <c r="C119" s="293" t="s">
        <v>59</v>
      </c>
      <c r="D119" s="286" t="s">
        <v>15</v>
      </c>
      <c r="E119" s="283">
        <v>2</v>
      </c>
      <c r="F119" s="278">
        <v>0</v>
      </c>
      <c r="G119" s="64"/>
      <c r="H119" s="275">
        <f t="shared" si="15"/>
        <v>0</v>
      </c>
      <c r="I119" s="64"/>
    </row>
    <row r="120" spans="1:9" customFormat="1" x14ac:dyDescent="0.25">
      <c r="A120" s="290" t="s">
        <v>144</v>
      </c>
      <c r="B120" s="296" t="s">
        <v>536</v>
      </c>
      <c r="C120" s="293" t="s">
        <v>61</v>
      </c>
      <c r="D120" s="286" t="s">
        <v>15</v>
      </c>
      <c r="E120" s="283">
        <v>10</v>
      </c>
      <c r="F120" s="278">
        <v>0</v>
      </c>
      <c r="G120" s="64"/>
      <c r="H120" s="275">
        <f t="shared" si="15"/>
        <v>0</v>
      </c>
      <c r="I120" s="64"/>
    </row>
    <row r="121" spans="1:9" customFormat="1" x14ac:dyDescent="0.25">
      <c r="A121" s="290" t="s">
        <v>391</v>
      </c>
      <c r="B121" s="296" t="s">
        <v>536</v>
      </c>
      <c r="C121" s="293" t="s">
        <v>63</v>
      </c>
      <c r="D121" s="286" t="s">
        <v>15</v>
      </c>
      <c r="E121" s="283">
        <v>4</v>
      </c>
      <c r="F121" s="278">
        <v>0</v>
      </c>
      <c r="G121" s="64"/>
      <c r="H121" s="275">
        <f t="shared" si="15"/>
        <v>0</v>
      </c>
      <c r="I121" s="64"/>
    </row>
    <row r="122" spans="1:9" customFormat="1" x14ac:dyDescent="0.25">
      <c r="A122" s="290" t="s">
        <v>396</v>
      </c>
      <c r="B122" s="296" t="s">
        <v>536</v>
      </c>
      <c r="C122" s="293" t="s">
        <v>66</v>
      </c>
      <c r="D122" s="286" t="s">
        <v>15</v>
      </c>
      <c r="E122" s="283">
        <v>10</v>
      </c>
      <c r="F122" s="278">
        <v>0</v>
      </c>
      <c r="G122" s="61"/>
      <c r="H122" s="275">
        <f t="shared" si="15"/>
        <v>0</v>
      </c>
      <c r="I122" s="326"/>
    </row>
    <row r="123" spans="1:9" customFormat="1" x14ac:dyDescent="0.25">
      <c r="A123" s="290" t="s">
        <v>397</v>
      </c>
      <c r="B123" s="296" t="s">
        <v>536</v>
      </c>
      <c r="C123" s="293" t="s">
        <v>220</v>
      </c>
      <c r="D123" s="286" t="s">
        <v>15</v>
      </c>
      <c r="E123" s="283">
        <v>38</v>
      </c>
      <c r="F123" s="278">
        <v>0</v>
      </c>
      <c r="G123" s="64"/>
      <c r="H123" s="275">
        <f t="shared" si="15"/>
        <v>0</v>
      </c>
      <c r="I123" s="64"/>
    </row>
    <row r="124" spans="1:9" customFormat="1" x14ac:dyDescent="0.25">
      <c r="A124" s="291" t="s">
        <v>45</v>
      </c>
      <c r="B124" s="297" t="s">
        <v>535</v>
      </c>
      <c r="C124" s="294" t="s">
        <v>152</v>
      </c>
      <c r="D124" s="287" t="s">
        <v>15</v>
      </c>
      <c r="E124" s="373">
        <v>2</v>
      </c>
      <c r="F124" s="279"/>
      <c r="G124" s="224">
        <v>0</v>
      </c>
      <c r="H124" s="60"/>
      <c r="I124" s="224">
        <f t="shared" ref="I124:I125" si="16">E124*G124</f>
        <v>0</v>
      </c>
    </row>
    <row r="125" spans="1:9" customFormat="1" x14ac:dyDescent="0.25">
      <c r="A125" s="291" t="s">
        <v>16</v>
      </c>
      <c r="B125" s="297" t="s">
        <v>535</v>
      </c>
      <c r="C125" s="294" t="s">
        <v>55</v>
      </c>
      <c r="D125" s="287" t="s">
        <v>15</v>
      </c>
      <c r="E125" s="373">
        <v>2</v>
      </c>
      <c r="F125" s="375"/>
      <c r="G125" s="224">
        <v>0</v>
      </c>
      <c r="H125" s="63"/>
      <c r="I125" s="224">
        <f t="shared" si="16"/>
        <v>0</v>
      </c>
    </row>
    <row r="126" spans="1:9" customFormat="1" x14ac:dyDescent="0.25">
      <c r="A126" s="290" t="s">
        <v>17</v>
      </c>
      <c r="B126" s="296" t="s">
        <v>536</v>
      </c>
      <c r="C126" s="293" t="s">
        <v>202</v>
      </c>
      <c r="D126" s="286" t="s">
        <v>15</v>
      </c>
      <c r="E126" s="389">
        <v>2</v>
      </c>
      <c r="F126" s="278">
        <v>0</v>
      </c>
      <c r="G126" s="61"/>
      <c r="H126" s="275">
        <f>E126*F126</f>
        <v>0</v>
      </c>
      <c r="I126" s="61"/>
    </row>
    <row r="127" spans="1:9" customFormat="1" ht="15.75" thickBot="1" x14ac:dyDescent="0.3">
      <c r="A127" s="370" t="s">
        <v>18</v>
      </c>
      <c r="B127" s="378" t="s">
        <v>535</v>
      </c>
      <c r="C127" s="367" t="s">
        <v>56</v>
      </c>
      <c r="D127" s="377" t="s">
        <v>15</v>
      </c>
      <c r="E127" s="374">
        <v>2</v>
      </c>
      <c r="F127" s="376"/>
      <c r="G127" s="225">
        <v>0</v>
      </c>
      <c r="H127" s="371"/>
      <c r="I127" s="337">
        <f>E127*G127</f>
        <v>0</v>
      </c>
    </row>
    <row r="128" spans="1:9" customFormat="1" ht="15.75" thickBot="1" x14ac:dyDescent="0.3">
      <c r="A128" s="235"/>
      <c r="B128" s="236"/>
      <c r="C128" s="237" t="s">
        <v>497</v>
      </c>
      <c r="D128" s="238"/>
      <c r="E128" s="238"/>
      <c r="F128" s="239"/>
      <c r="G128" s="239"/>
      <c r="H128" s="240">
        <f>SUM(H108:H127)</f>
        <v>0</v>
      </c>
      <c r="I128" s="241">
        <f>SUM(I108:I127)</f>
        <v>0</v>
      </c>
    </row>
    <row r="129" spans="1:9" customFormat="1" ht="15.75" thickBot="1" x14ac:dyDescent="0.3">
      <c r="A129" s="344"/>
      <c r="B129" s="345"/>
      <c r="C129" s="346" t="s">
        <v>513</v>
      </c>
      <c r="D129" s="254"/>
      <c r="E129" s="254"/>
      <c r="F129" s="257"/>
      <c r="G129" s="257"/>
      <c r="H129" s="257"/>
      <c r="I129" s="258">
        <f>H128+I128</f>
        <v>0</v>
      </c>
    </row>
    <row r="130" spans="1:9" ht="22.5" customHeight="1" thickBot="1" x14ac:dyDescent="0.3">
      <c r="A130" s="233"/>
      <c r="B130" s="234" t="s">
        <v>389</v>
      </c>
      <c r="C130" s="406" t="s">
        <v>207</v>
      </c>
      <c r="D130" s="406"/>
      <c r="E130" s="406"/>
      <c r="F130" s="406"/>
      <c r="G130" s="406"/>
      <c r="H130" s="406"/>
      <c r="I130" s="407"/>
    </row>
    <row r="131" spans="1:9" customFormat="1" x14ac:dyDescent="0.25">
      <c r="A131" s="289" t="s">
        <v>10</v>
      </c>
      <c r="B131" s="295" t="s">
        <v>535</v>
      </c>
      <c r="C131" s="292" t="s">
        <v>208</v>
      </c>
      <c r="D131" s="285" t="s">
        <v>15</v>
      </c>
      <c r="E131" s="372">
        <v>2</v>
      </c>
      <c r="F131" s="276"/>
      <c r="G131" s="277">
        <v>0</v>
      </c>
      <c r="H131" s="54"/>
      <c r="I131" s="232">
        <f>E131*G131</f>
        <v>0</v>
      </c>
    </row>
    <row r="132" spans="1:9" customFormat="1" x14ac:dyDescent="0.25">
      <c r="A132" s="290" t="s">
        <v>48</v>
      </c>
      <c r="B132" s="296" t="s">
        <v>536</v>
      </c>
      <c r="C132" s="293" t="s">
        <v>209</v>
      </c>
      <c r="D132" s="286" t="s">
        <v>15</v>
      </c>
      <c r="E132" s="283">
        <v>2</v>
      </c>
      <c r="F132" s="278">
        <v>0</v>
      </c>
      <c r="G132" s="64"/>
      <c r="H132" s="275">
        <f t="shared" ref="H132:H135" si="17">E132*F132</f>
        <v>0</v>
      </c>
      <c r="I132" s="64"/>
    </row>
    <row r="133" spans="1:9" customFormat="1" x14ac:dyDescent="0.25">
      <c r="A133" s="290" t="s">
        <v>49</v>
      </c>
      <c r="B133" s="296" t="s">
        <v>536</v>
      </c>
      <c r="C133" s="293" t="s">
        <v>210</v>
      </c>
      <c r="D133" s="286" t="s">
        <v>15</v>
      </c>
      <c r="E133" s="283">
        <v>6</v>
      </c>
      <c r="F133" s="278">
        <v>0</v>
      </c>
      <c r="G133" s="64"/>
      <c r="H133" s="275">
        <f t="shared" si="17"/>
        <v>0</v>
      </c>
      <c r="I133" s="64"/>
    </row>
    <row r="134" spans="1:9" customFormat="1" x14ac:dyDescent="0.25">
      <c r="A134" s="290" t="s">
        <v>138</v>
      </c>
      <c r="B134" s="296" t="s">
        <v>536</v>
      </c>
      <c r="C134" s="293" t="s">
        <v>211</v>
      </c>
      <c r="D134" s="286" t="s">
        <v>15</v>
      </c>
      <c r="E134" s="283">
        <v>2</v>
      </c>
      <c r="F134" s="278">
        <v>0</v>
      </c>
      <c r="G134" s="64"/>
      <c r="H134" s="275">
        <f t="shared" si="17"/>
        <v>0</v>
      </c>
      <c r="I134" s="64"/>
    </row>
    <row r="135" spans="1:9" customFormat="1" x14ac:dyDescent="0.25">
      <c r="A135" s="290" t="s">
        <v>137</v>
      </c>
      <c r="B135" s="296" t="s">
        <v>536</v>
      </c>
      <c r="C135" s="293" t="s">
        <v>237</v>
      </c>
      <c r="D135" s="286" t="s">
        <v>15</v>
      </c>
      <c r="E135" s="283">
        <v>2</v>
      </c>
      <c r="F135" s="278">
        <v>0</v>
      </c>
      <c r="G135" s="64"/>
      <c r="H135" s="275">
        <f t="shared" si="17"/>
        <v>0</v>
      </c>
      <c r="I135" s="64"/>
    </row>
    <row r="136" spans="1:9" customFormat="1" ht="25.5" x14ac:dyDescent="0.25">
      <c r="A136" s="392" t="s">
        <v>11</v>
      </c>
      <c r="B136" s="394" t="s">
        <v>535</v>
      </c>
      <c r="C136" s="365" t="s">
        <v>212</v>
      </c>
      <c r="D136" s="391" t="s">
        <v>12</v>
      </c>
      <c r="E136" s="284">
        <v>8</v>
      </c>
      <c r="F136" s="375"/>
      <c r="G136" s="224">
        <v>0</v>
      </c>
      <c r="H136" s="63"/>
      <c r="I136" s="224">
        <f>E136*G136</f>
        <v>0</v>
      </c>
    </row>
    <row r="137" spans="1:9" customFormat="1" x14ac:dyDescent="0.25">
      <c r="A137" s="290" t="s">
        <v>50</v>
      </c>
      <c r="B137" s="296" t="s">
        <v>536</v>
      </c>
      <c r="C137" s="293" t="s">
        <v>213</v>
      </c>
      <c r="D137" s="286" t="s">
        <v>12</v>
      </c>
      <c r="E137" s="283">
        <v>8</v>
      </c>
      <c r="F137" s="278">
        <v>0</v>
      </c>
      <c r="G137" s="64"/>
      <c r="H137" s="275">
        <f t="shared" ref="H137:H142" si="18">E137*F137</f>
        <v>0</v>
      </c>
      <c r="I137" s="64"/>
    </row>
    <row r="138" spans="1:9" customFormat="1" x14ac:dyDescent="0.25">
      <c r="A138" s="290" t="s">
        <v>51</v>
      </c>
      <c r="B138" s="296" t="s">
        <v>536</v>
      </c>
      <c r="C138" s="293" t="s">
        <v>214</v>
      </c>
      <c r="D138" s="286" t="s">
        <v>15</v>
      </c>
      <c r="E138" s="283">
        <v>4</v>
      </c>
      <c r="F138" s="278">
        <v>0</v>
      </c>
      <c r="G138" s="64"/>
      <c r="H138" s="275">
        <f t="shared" si="18"/>
        <v>0</v>
      </c>
      <c r="I138" s="64"/>
    </row>
    <row r="139" spans="1:9" customFormat="1" x14ac:dyDescent="0.25">
      <c r="A139" s="290" t="s">
        <v>60</v>
      </c>
      <c r="B139" s="296" t="s">
        <v>536</v>
      </c>
      <c r="C139" s="293" t="s">
        <v>233</v>
      </c>
      <c r="D139" s="286" t="s">
        <v>101</v>
      </c>
      <c r="E139" s="283">
        <v>6</v>
      </c>
      <c r="F139" s="278">
        <v>0</v>
      </c>
      <c r="G139" s="64"/>
      <c r="H139" s="275">
        <f t="shared" si="18"/>
        <v>0</v>
      </c>
      <c r="I139" s="64"/>
    </row>
    <row r="140" spans="1:9" customFormat="1" x14ac:dyDescent="0.25">
      <c r="A140" s="290" t="s">
        <v>62</v>
      </c>
      <c r="B140" s="296" t="s">
        <v>536</v>
      </c>
      <c r="C140" s="293" t="s">
        <v>234</v>
      </c>
      <c r="D140" s="286" t="s">
        <v>15</v>
      </c>
      <c r="E140" s="283">
        <v>4</v>
      </c>
      <c r="F140" s="278">
        <v>0</v>
      </c>
      <c r="G140" s="64"/>
      <c r="H140" s="275">
        <f t="shared" si="18"/>
        <v>0</v>
      </c>
      <c r="I140" s="64"/>
    </row>
    <row r="141" spans="1:9" customFormat="1" x14ac:dyDescent="0.25">
      <c r="A141" s="290" t="s">
        <v>64</v>
      </c>
      <c r="B141" s="296" t="s">
        <v>536</v>
      </c>
      <c r="C141" s="293" t="s">
        <v>235</v>
      </c>
      <c r="D141" s="286" t="s">
        <v>15</v>
      </c>
      <c r="E141" s="283">
        <v>20</v>
      </c>
      <c r="F141" s="278">
        <v>0</v>
      </c>
      <c r="G141" s="64"/>
      <c r="H141" s="275">
        <f t="shared" si="18"/>
        <v>0</v>
      </c>
      <c r="I141" s="64"/>
    </row>
    <row r="142" spans="1:9" customFormat="1" x14ac:dyDescent="0.25">
      <c r="A142" s="290" t="s">
        <v>65</v>
      </c>
      <c r="B142" s="296" t="s">
        <v>536</v>
      </c>
      <c r="C142" s="293" t="s">
        <v>236</v>
      </c>
      <c r="D142" s="286" t="s">
        <v>15</v>
      </c>
      <c r="E142" s="283">
        <v>4</v>
      </c>
      <c r="F142" s="278">
        <v>0</v>
      </c>
      <c r="G142" s="64"/>
      <c r="H142" s="275">
        <f t="shared" si="18"/>
        <v>0</v>
      </c>
      <c r="I142" s="64"/>
    </row>
    <row r="143" spans="1:9" customFormat="1" x14ac:dyDescent="0.25">
      <c r="A143" s="392" t="s">
        <v>39</v>
      </c>
      <c r="B143" s="394" t="s">
        <v>535</v>
      </c>
      <c r="C143" s="365" t="s">
        <v>215</v>
      </c>
      <c r="D143" s="287" t="s">
        <v>12</v>
      </c>
      <c r="E143" s="304">
        <v>4.4000000000000004</v>
      </c>
      <c r="F143" s="375"/>
      <c r="G143" s="224">
        <v>0</v>
      </c>
      <c r="H143" s="63"/>
      <c r="I143" s="224">
        <f>E143*G143</f>
        <v>0</v>
      </c>
    </row>
    <row r="144" spans="1:9" customFormat="1" x14ac:dyDescent="0.25">
      <c r="A144" s="290" t="s">
        <v>52</v>
      </c>
      <c r="B144" s="296" t="s">
        <v>536</v>
      </c>
      <c r="C144" s="293" t="s">
        <v>201</v>
      </c>
      <c r="D144" s="286" t="s">
        <v>12</v>
      </c>
      <c r="E144" s="362">
        <v>4.4000000000000004</v>
      </c>
      <c r="F144" s="278">
        <v>0</v>
      </c>
      <c r="G144" s="64"/>
      <c r="H144" s="275">
        <f t="shared" ref="H144:H145" si="19">E144*F144</f>
        <v>0</v>
      </c>
      <c r="I144" s="64"/>
    </row>
    <row r="145" spans="1:9" customFormat="1" x14ac:dyDescent="0.25">
      <c r="A145" s="290" t="s">
        <v>53</v>
      </c>
      <c r="B145" s="296" t="s">
        <v>536</v>
      </c>
      <c r="C145" s="293" t="s">
        <v>223</v>
      </c>
      <c r="D145" s="286" t="s">
        <v>15</v>
      </c>
      <c r="E145" s="389">
        <v>4</v>
      </c>
      <c r="F145" s="278">
        <v>0</v>
      </c>
      <c r="G145" s="64"/>
      <c r="H145" s="275">
        <f t="shared" si="19"/>
        <v>0</v>
      </c>
      <c r="I145" s="64"/>
    </row>
    <row r="146" spans="1:9" customFormat="1" x14ac:dyDescent="0.25">
      <c r="A146" s="392" t="s">
        <v>13</v>
      </c>
      <c r="B146" s="394" t="s">
        <v>535</v>
      </c>
      <c r="C146" s="365" t="s">
        <v>216</v>
      </c>
      <c r="D146" s="287" t="s">
        <v>15</v>
      </c>
      <c r="E146" s="284">
        <v>4</v>
      </c>
      <c r="F146" s="375"/>
      <c r="G146" s="224">
        <v>0</v>
      </c>
      <c r="H146" s="63"/>
      <c r="I146" s="224">
        <f>E146*G146</f>
        <v>0</v>
      </c>
    </row>
    <row r="147" spans="1:9" customFormat="1" x14ac:dyDescent="0.25">
      <c r="A147" s="290" t="s">
        <v>14</v>
      </c>
      <c r="B147" s="296" t="s">
        <v>536</v>
      </c>
      <c r="C147" s="293" t="s">
        <v>217</v>
      </c>
      <c r="D147" s="286" t="s">
        <v>15</v>
      </c>
      <c r="E147" s="283">
        <v>2</v>
      </c>
      <c r="F147" s="278">
        <v>0</v>
      </c>
      <c r="G147" s="64"/>
      <c r="H147" s="275">
        <f t="shared" ref="H147:H148" si="20">E147*F147</f>
        <v>0</v>
      </c>
      <c r="I147" s="64"/>
    </row>
    <row r="148" spans="1:9" customFormat="1" x14ac:dyDescent="0.25">
      <c r="A148" s="290" t="s">
        <v>73</v>
      </c>
      <c r="B148" s="296" t="s">
        <v>536</v>
      </c>
      <c r="C148" s="293" t="s">
        <v>218</v>
      </c>
      <c r="D148" s="286" t="s">
        <v>15</v>
      </c>
      <c r="E148" s="283">
        <v>2</v>
      </c>
      <c r="F148" s="278">
        <v>0</v>
      </c>
      <c r="G148" s="64"/>
      <c r="H148" s="275">
        <f t="shared" si="20"/>
        <v>0</v>
      </c>
      <c r="I148" s="64"/>
    </row>
    <row r="149" spans="1:9" customFormat="1" x14ac:dyDescent="0.25">
      <c r="A149" s="291" t="s">
        <v>42</v>
      </c>
      <c r="B149" s="297" t="s">
        <v>535</v>
      </c>
      <c r="C149" s="294" t="s">
        <v>152</v>
      </c>
      <c r="D149" s="287" t="s">
        <v>15</v>
      </c>
      <c r="E149" s="373">
        <v>2</v>
      </c>
      <c r="F149" s="279"/>
      <c r="G149" s="224">
        <v>0</v>
      </c>
      <c r="H149" s="60"/>
      <c r="I149" s="224">
        <f t="shared" ref="I149:I150" si="21">E149*G149</f>
        <v>0</v>
      </c>
    </row>
    <row r="150" spans="1:9" customFormat="1" x14ac:dyDescent="0.25">
      <c r="A150" s="291" t="s">
        <v>45</v>
      </c>
      <c r="B150" s="297" t="s">
        <v>535</v>
      </c>
      <c r="C150" s="294" t="s">
        <v>55</v>
      </c>
      <c r="D150" s="287" t="s">
        <v>15</v>
      </c>
      <c r="E150" s="373">
        <v>2</v>
      </c>
      <c r="F150" s="375"/>
      <c r="G150" s="224">
        <v>0</v>
      </c>
      <c r="H150" s="63"/>
      <c r="I150" s="224">
        <f t="shared" si="21"/>
        <v>0</v>
      </c>
    </row>
    <row r="151" spans="1:9" customFormat="1" x14ac:dyDescent="0.25">
      <c r="A151" s="290" t="s">
        <v>46</v>
      </c>
      <c r="B151" s="296" t="s">
        <v>536</v>
      </c>
      <c r="C151" s="293" t="s">
        <v>219</v>
      </c>
      <c r="D151" s="286" t="s">
        <v>15</v>
      </c>
      <c r="E151" s="389">
        <v>2</v>
      </c>
      <c r="F151" s="278">
        <v>0</v>
      </c>
      <c r="G151" s="61"/>
      <c r="H151" s="275">
        <f>E151*F151</f>
        <v>0</v>
      </c>
      <c r="I151" s="61"/>
    </row>
    <row r="152" spans="1:9" customFormat="1" x14ac:dyDescent="0.25">
      <c r="A152" s="392" t="s">
        <v>16</v>
      </c>
      <c r="B152" s="394" t="s">
        <v>535</v>
      </c>
      <c r="C152" s="365" t="s">
        <v>56</v>
      </c>
      <c r="D152" s="391" t="s">
        <v>15</v>
      </c>
      <c r="E152" s="390">
        <v>2</v>
      </c>
      <c r="F152" s="375"/>
      <c r="G152" s="224">
        <v>0</v>
      </c>
      <c r="H152" s="63"/>
      <c r="I152" s="224">
        <f t="shared" ref="I152:I153" si="22">E152*G152</f>
        <v>0</v>
      </c>
    </row>
    <row r="153" spans="1:9" customFormat="1" ht="25.5" x14ac:dyDescent="0.25">
      <c r="A153" s="291" t="s">
        <v>18</v>
      </c>
      <c r="B153" s="297" t="s">
        <v>535</v>
      </c>
      <c r="C153" s="294" t="s">
        <v>129</v>
      </c>
      <c r="D153" s="287" t="s">
        <v>15</v>
      </c>
      <c r="E153" s="284">
        <v>2</v>
      </c>
      <c r="F153" s="279"/>
      <c r="G153" s="224">
        <v>0</v>
      </c>
      <c r="H153" s="60"/>
      <c r="I153" s="224">
        <f t="shared" si="22"/>
        <v>0</v>
      </c>
    </row>
    <row r="154" spans="1:9" customFormat="1" x14ac:dyDescent="0.25">
      <c r="A154" s="290" t="s">
        <v>90</v>
      </c>
      <c r="B154" s="296" t="s">
        <v>536</v>
      </c>
      <c r="C154" s="393" t="s">
        <v>221</v>
      </c>
      <c r="D154" s="286" t="s">
        <v>15</v>
      </c>
      <c r="E154" s="283">
        <v>2</v>
      </c>
      <c r="F154" s="278">
        <v>0</v>
      </c>
      <c r="G154" s="64"/>
      <c r="H154" s="275">
        <f t="shared" ref="H154:H158" si="23">E154*F154</f>
        <v>0</v>
      </c>
      <c r="I154" s="64"/>
    </row>
    <row r="155" spans="1:9" customFormat="1" x14ac:dyDescent="0.25">
      <c r="A155" s="290" t="s">
        <v>97</v>
      </c>
      <c r="B155" s="296" t="s">
        <v>536</v>
      </c>
      <c r="C155" s="293" t="s">
        <v>222</v>
      </c>
      <c r="D155" s="286" t="s">
        <v>15</v>
      </c>
      <c r="E155" s="283">
        <v>2</v>
      </c>
      <c r="F155" s="278">
        <v>0</v>
      </c>
      <c r="G155" s="64"/>
      <c r="H155" s="275">
        <f t="shared" si="23"/>
        <v>0</v>
      </c>
      <c r="I155" s="64"/>
    </row>
    <row r="156" spans="1:9" customFormat="1" x14ac:dyDescent="0.25">
      <c r="A156" s="290" t="s">
        <v>98</v>
      </c>
      <c r="B156" s="296" t="s">
        <v>536</v>
      </c>
      <c r="C156" s="293" t="s">
        <v>71</v>
      </c>
      <c r="D156" s="286" t="s">
        <v>15</v>
      </c>
      <c r="E156" s="283">
        <v>6</v>
      </c>
      <c r="F156" s="278">
        <v>0</v>
      </c>
      <c r="G156" s="64"/>
      <c r="H156" s="275">
        <f t="shared" si="23"/>
        <v>0</v>
      </c>
      <c r="I156" s="64"/>
    </row>
    <row r="157" spans="1:9" customFormat="1" x14ac:dyDescent="0.25">
      <c r="A157" s="290" t="s">
        <v>99</v>
      </c>
      <c r="B157" s="296" t="s">
        <v>536</v>
      </c>
      <c r="C157" s="293" t="s">
        <v>72</v>
      </c>
      <c r="D157" s="286" t="s">
        <v>15</v>
      </c>
      <c r="E157" s="283">
        <v>4</v>
      </c>
      <c r="F157" s="278">
        <v>0</v>
      </c>
      <c r="G157" s="64"/>
      <c r="H157" s="275">
        <f t="shared" si="23"/>
        <v>0</v>
      </c>
      <c r="I157" s="64"/>
    </row>
    <row r="158" spans="1:9" customFormat="1" x14ac:dyDescent="0.25">
      <c r="A158" s="290" t="s">
        <v>100</v>
      </c>
      <c r="B158" s="296" t="s">
        <v>536</v>
      </c>
      <c r="C158" s="293" t="s">
        <v>66</v>
      </c>
      <c r="D158" s="286" t="s">
        <v>15</v>
      </c>
      <c r="E158" s="283">
        <v>2</v>
      </c>
      <c r="F158" s="278">
        <v>0</v>
      </c>
      <c r="G158" s="61"/>
      <c r="H158" s="275">
        <f t="shared" si="23"/>
        <v>0</v>
      </c>
      <c r="I158" s="326"/>
    </row>
    <row r="159" spans="1:9" customFormat="1" x14ac:dyDescent="0.25">
      <c r="A159" s="291" t="s">
        <v>19</v>
      </c>
      <c r="B159" s="297" t="s">
        <v>535</v>
      </c>
      <c r="C159" s="294" t="s">
        <v>224</v>
      </c>
      <c r="D159" s="287" t="s">
        <v>15</v>
      </c>
      <c r="E159" s="284">
        <v>2</v>
      </c>
      <c r="F159" s="279"/>
      <c r="G159" s="224">
        <v>0</v>
      </c>
      <c r="H159" s="60"/>
      <c r="I159" s="224">
        <f>E159*G159</f>
        <v>0</v>
      </c>
    </row>
    <row r="160" spans="1:9" customFormat="1" x14ac:dyDescent="0.25">
      <c r="A160" s="290" t="s">
        <v>91</v>
      </c>
      <c r="B160" s="296" t="s">
        <v>536</v>
      </c>
      <c r="C160" s="293" t="s">
        <v>409</v>
      </c>
      <c r="D160" s="286" t="s">
        <v>7</v>
      </c>
      <c r="E160" s="283">
        <v>2.2200000000000002</v>
      </c>
      <c r="F160" s="278">
        <v>0</v>
      </c>
      <c r="G160" s="64"/>
      <c r="H160" s="275">
        <f>E160*F160</f>
        <v>0</v>
      </c>
      <c r="I160" s="64"/>
    </row>
    <row r="161" spans="1:9" customFormat="1" x14ac:dyDescent="0.25">
      <c r="A161" s="291" t="s">
        <v>20</v>
      </c>
      <c r="B161" s="297" t="s">
        <v>535</v>
      </c>
      <c r="C161" s="294" t="s">
        <v>228</v>
      </c>
      <c r="D161" s="287" t="s">
        <v>254</v>
      </c>
      <c r="E161" s="284">
        <v>2</v>
      </c>
      <c r="F161" s="279"/>
      <c r="G161" s="224">
        <v>0</v>
      </c>
      <c r="H161" s="60"/>
      <c r="I161" s="224">
        <f>E161*G161</f>
        <v>0</v>
      </c>
    </row>
    <row r="162" spans="1:9" customFormat="1" x14ac:dyDescent="0.25">
      <c r="A162" s="290" t="s">
        <v>393</v>
      </c>
      <c r="B162" s="296" t="s">
        <v>536</v>
      </c>
      <c r="C162" s="293" t="s">
        <v>225</v>
      </c>
      <c r="D162" s="286" t="s">
        <v>12</v>
      </c>
      <c r="E162" s="283">
        <v>20</v>
      </c>
      <c r="F162" s="278">
        <v>0</v>
      </c>
      <c r="G162" s="64"/>
      <c r="H162" s="275">
        <f t="shared" ref="H162:H163" si="24">E162*F162</f>
        <v>0</v>
      </c>
      <c r="I162" s="64"/>
    </row>
    <row r="163" spans="1:9" customFormat="1" ht="26.25" thickBot="1" x14ac:dyDescent="0.3">
      <c r="A163" s="290" t="s">
        <v>399</v>
      </c>
      <c r="B163" s="298" t="s">
        <v>536</v>
      </c>
      <c r="C163" s="382" t="s">
        <v>232</v>
      </c>
      <c r="D163" s="288" t="s">
        <v>15</v>
      </c>
      <c r="E163" s="381">
        <v>2</v>
      </c>
      <c r="F163" s="280">
        <v>0</v>
      </c>
      <c r="G163" s="281"/>
      <c r="H163" s="380">
        <f t="shared" si="24"/>
        <v>0</v>
      </c>
      <c r="I163" s="352"/>
    </row>
    <row r="164" spans="1:9" customFormat="1" ht="15.75" thickBot="1" x14ac:dyDescent="0.3">
      <c r="A164" s="235"/>
      <c r="B164" s="236"/>
      <c r="C164" s="237" t="s">
        <v>497</v>
      </c>
      <c r="D164" s="238"/>
      <c r="E164" s="238"/>
      <c r="F164" s="239"/>
      <c r="G164" s="239"/>
      <c r="H164" s="240">
        <f>SUM(H131:H163)</f>
        <v>0</v>
      </c>
      <c r="I164" s="241">
        <f>SUM(I131:I163)</f>
        <v>0</v>
      </c>
    </row>
    <row r="165" spans="1:9" customFormat="1" ht="15.75" thickBot="1" x14ac:dyDescent="0.3">
      <c r="A165" s="344"/>
      <c r="B165" s="345"/>
      <c r="C165" s="346" t="s">
        <v>512</v>
      </c>
      <c r="D165" s="254"/>
      <c r="E165" s="254"/>
      <c r="F165" s="257"/>
      <c r="G165" s="257"/>
      <c r="H165" s="257"/>
      <c r="I165" s="258">
        <f>H164+I164</f>
        <v>0</v>
      </c>
    </row>
    <row r="166" spans="1:9" ht="22.5" customHeight="1" thickBot="1" x14ac:dyDescent="0.3">
      <c r="A166" s="233"/>
      <c r="B166" s="234" t="s">
        <v>390</v>
      </c>
      <c r="C166" s="406" t="s">
        <v>372</v>
      </c>
      <c r="D166" s="406"/>
      <c r="E166" s="406"/>
      <c r="F166" s="406"/>
      <c r="G166" s="406"/>
      <c r="H166" s="406"/>
      <c r="I166" s="407"/>
    </row>
    <row r="167" spans="1:9" customFormat="1" ht="26.25" thickBot="1" x14ac:dyDescent="0.3">
      <c r="A167" s="318" t="s">
        <v>10</v>
      </c>
      <c r="B167" s="399" t="s">
        <v>535</v>
      </c>
      <c r="C167" s="243" t="s">
        <v>374</v>
      </c>
      <c r="D167" s="398" t="s">
        <v>376</v>
      </c>
      <c r="E167" s="244">
        <v>2</v>
      </c>
      <c r="F167" s="396"/>
      <c r="G167" s="397">
        <v>0</v>
      </c>
      <c r="H167" s="395"/>
      <c r="I167" s="359">
        <f>E167*G167</f>
        <v>0</v>
      </c>
    </row>
    <row r="168" spans="1:9" customFormat="1" ht="15.75" thickBot="1" x14ac:dyDescent="0.3">
      <c r="A168" s="235"/>
      <c r="B168" s="236"/>
      <c r="C168" s="237" t="s">
        <v>497</v>
      </c>
      <c r="D168" s="238"/>
      <c r="E168" s="238"/>
      <c r="F168" s="239"/>
      <c r="G168" s="239"/>
      <c r="H168" s="240">
        <f>SUM(H167)</f>
        <v>0</v>
      </c>
      <c r="I168" s="241">
        <f>SUM(I167)</f>
        <v>0</v>
      </c>
    </row>
    <row r="169" spans="1:9" customFormat="1" ht="15.75" thickBot="1" x14ac:dyDescent="0.3">
      <c r="A169" s="344"/>
      <c r="B169" s="345"/>
      <c r="C169" s="346" t="s">
        <v>517</v>
      </c>
      <c r="D169" s="254"/>
      <c r="E169" s="254"/>
      <c r="F169" s="257"/>
      <c r="G169" s="257"/>
      <c r="H169" s="257"/>
      <c r="I169" s="258">
        <f>H168+I168</f>
        <v>0</v>
      </c>
    </row>
    <row r="170" spans="1:9" ht="22.5" customHeight="1" thickBot="1" x14ac:dyDescent="0.3">
      <c r="A170" s="233"/>
      <c r="B170" s="234" t="s">
        <v>482</v>
      </c>
      <c r="C170" s="406" t="s">
        <v>529</v>
      </c>
      <c r="D170" s="406"/>
      <c r="E170" s="406"/>
      <c r="F170" s="406"/>
      <c r="G170" s="406"/>
      <c r="H170" s="406"/>
      <c r="I170" s="407"/>
    </row>
    <row r="171" spans="1:9" customFormat="1" ht="15.75" thickBot="1" x14ac:dyDescent="0.3">
      <c r="A171" s="318" t="s">
        <v>10</v>
      </c>
      <c r="B171" s="399" t="s">
        <v>535</v>
      </c>
      <c r="C171" s="243" t="s">
        <v>530</v>
      </c>
      <c r="D171" s="398" t="s">
        <v>254</v>
      </c>
      <c r="E171" s="244">
        <v>1</v>
      </c>
      <c r="F171" s="396"/>
      <c r="G171" s="397">
        <v>0</v>
      </c>
      <c r="H171" s="395"/>
      <c r="I171" s="359">
        <f t="shared" ref="I171" si="25">E171*G171</f>
        <v>0</v>
      </c>
    </row>
    <row r="172" spans="1:9" s="319" customFormat="1" ht="15.75" thickBot="1" x14ac:dyDescent="0.3">
      <c r="A172" s="245"/>
      <c r="B172" s="246"/>
      <c r="C172" s="247" t="s">
        <v>531</v>
      </c>
      <c r="D172" s="238"/>
      <c r="E172" s="238"/>
      <c r="F172" s="248"/>
      <c r="G172" s="249"/>
      <c r="H172" s="239">
        <f>SUM(H171)</f>
        <v>0</v>
      </c>
      <c r="I172" s="250">
        <f>SUM(I171)</f>
        <v>0</v>
      </c>
    </row>
    <row r="173" spans="1:9" s="319" customFormat="1" ht="15.75" thickBot="1" x14ac:dyDescent="0.3">
      <c r="A173" s="251"/>
      <c r="B173" s="252"/>
      <c r="C173" s="253" t="s">
        <v>500</v>
      </c>
      <c r="D173" s="254"/>
      <c r="E173" s="254"/>
      <c r="F173" s="255"/>
      <c r="G173" s="256"/>
      <c r="H173" s="257"/>
      <c r="I173" s="258">
        <f>H172+I172</f>
        <v>0</v>
      </c>
    </row>
    <row r="174" spans="1:9" customFormat="1" ht="15.75" customHeight="1" thickBot="1" x14ac:dyDescent="0.3">
      <c r="A174" s="408" t="s">
        <v>413</v>
      </c>
      <c r="B174" s="410"/>
      <c r="C174" s="410"/>
      <c r="D174" s="410"/>
      <c r="E174" s="410"/>
      <c r="F174" s="410"/>
      <c r="G174" s="410"/>
      <c r="H174" s="410"/>
      <c r="I174" s="411"/>
    </row>
    <row r="175" spans="1:9" ht="22.5" customHeight="1" thickBot="1" x14ac:dyDescent="0.3">
      <c r="A175" s="233"/>
      <c r="B175" s="234" t="s">
        <v>6</v>
      </c>
      <c r="C175" s="406" t="s">
        <v>184</v>
      </c>
      <c r="D175" s="406"/>
      <c r="E175" s="406"/>
      <c r="F175" s="406"/>
      <c r="G175" s="406"/>
      <c r="H175" s="406"/>
      <c r="I175" s="407"/>
    </row>
    <row r="176" spans="1:9" customFormat="1" ht="25.5" x14ac:dyDescent="0.25">
      <c r="A176" s="289" t="s">
        <v>10</v>
      </c>
      <c r="B176" s="295" t="s">
        <v>535</v>
      </c>
      <c r="C176" s="292" t="s">
        <v>287</v>
      </c>
      <c r="D176" s="285" t="s">
        <v>12</v>
      </c>
      <c r="E176" s="282">
        <v>6</v>
      </c>
      <c r="F176" s="276"/>
      <c r="G176" s="277">
        <v>0</v>
      </c>
      <c r="H176" s="54"/>
      <c r="I176" s="232">
        <f>E176*G176</f>
        <v>0</v>
      </c>
    </row>
    <row r="177" spans="1:9" customFormat="1" x14ac:dyDescent="0.25">
      <c r="A177" s="290" t="s">
        <v>48</v>
      </c>
      <c r="B177" s="296" t="s">
        <v>536</v>
      </c>
      <c r="C177" s="293" t="s">
        <v>284</v>
      </c>
      <c r="D177" s="286" t="s">
        <v>12</v>
      </c>
      <c r="E177" s="283">
        <v>6</v>
      </c>
      <c r="F177" s="278">
        <v>0</v>
      </c>
      <c r="G177" s="64"/>
      <c r="H177" s="275">
        <f>E177*F177</f>
        <v>0</v>
      </c>
      <c r="I177" s="64"/>
    </row>
    <row r="178" spans="1:9" customFormat="1" ht="25.5" x14ac:dyDescent="0.25">
      <c r="A178" s="291" t="s">
        <v>11</v>
      </c>
      <c r="B178" s="297" t="s">
        <v>535</v>
      </c>
      <c r="C178" s="294" t="s">
        <v>288</v>
      </c>
      <c r="D178" s="287" t="s">
        <v>12</v>
      </c>
      <c r="E178" s="284">
        <v>5</v>
      </c>
      <c r="F178" s="279"/>
      <c r="G178" s="224">
        <v>0</v>
      </c>
      <c r="H178" s="60"/>
      <c r="I178" s="224">
        <f>E178*G178</f>
        <v>0</v>
      </c>
    </row>
    <row r="179" spans="1:9" customFormat="1" x14ac:dyDescent="0.25">
      <c r="A179" s="290" t="s">
        <v>50</v>
      </c>
      <c r="B179" s="296" t="s">
        <v>536</v>
      </c>
      <c r="C179" s="293" t="s">
        <v>285</v>
      </c>
      <c r="D179" s="286" t="s">
        <v>12</v>
      </c>
      <c r="E179" s="283">
        <v>5</v>
      </c>
      <c r="F179" s="278">
        <v>0</v>
      </c>
      <c r="G179" s="64"/>
      <c r="H179" s="275">
        <f t="shared" ref="H179:H181" si="26">E179*F179</f>
        <v>0</v>
      </c>
      <c r="I179" s="64"/>
    </row>
    <row r="180" spans="1:9" customFormat="1" x14ac:dyDescent="0.25">
      <c r="A180" s="290" t="s">
        <v>51</v>
      </c>
      <c r="B180" s="296" t="s">
        <v>536</v>
      </c>
      <c r="C180" s="293" t="s">
        <v>293</v>
      </c>
      <c r="D180" s="286" t="s">
        <v>15</v>
      </c>
      <c r="E180" s="283">
        <v>4</v>
      </c>
      <c r="F180" s="278">
        <v>0</v>
      </c>
      <c r="G180" s="64"/>
      <c r="H180" s="275">
        <f t="shared" si="26"/>
        <v>0</v>
      </c>
      <c r="I180" s="64"/>
    </row>
    <row r="181" spans="1:9" customFormat="1" x14ac:dyDescent="0.25">
      <c r="A181" s="290" t="s">
        <v>60</v>
      </c>
      <c r="B181" s="296" t="s">
        <v>536</v>
      </c>
      <c r="C181" s="293" t="s">
        <v>298</v>
      </c>
      <c r="D181" s="286" t="s">
        <v>15</v>
      </c>
      <c r="E181" s="283">
        <v>1</v>
      </c>
      <c r="F181" s="278">
        <v>0</v>
      </c>
      <c r="G181" s="64"/>
      <c r="H181" s="275">
        <f t="shared" si="26"/>
        <v>0</v>
      </c>
      <c r="I181" s="64"/>
    </row>
    <row r="182" spans="1:9" customFormat="1" ht="25.5" x14ac:dyDescent="0.25">
      <c r="A182" s="291" t="s">
        <v>39</v>
      </c>
      <c r="B182" s="297" t="s">
        <v>535</v>
      </c>
      <c r="C182" s="294" t="s">
        <v>289</v>
      </c>
      <c r="D182" s="287" t="s">
        <v>12</v>
      </c>
      <c r="E182" s="284">
        <v>5</v>
      </c>
      <c r="F182" s="279"/>
      <c r="G182" s="224">
        <v>0</v>
      </c>
      <c r="H182" s="60"/>
      <c r="I182" s="224">
        <f>E182*G182</f>
        <v>0</v>
      </c>
    </row>
    <row r="183" spans="1:9" customFormat="1" x14ac:dyDescent="0.25">
      <c r="A183" s="290" t="s">
        <v>52</v>
      </c>
      <c r="B183" s="296" t="s">
        <v>536</v>
      </c>
      <c r="C183" s="293" t="s">
        <v>286</v>
      </c>
      <c r="D183" s="286" t="s">
        <v>12</v>
      </c>
      <c r="E183" s="283">
        <v>5</v>
      </c>
      <c r="F183" s="278">
        <v>0</v>
      </c>
      <c r="G183" s="64"/>
      <c r="H183" s="275">
        <f t="shared" ref="H183:H184" si="27">E183*F183</f>
        <v>0</v>
      </c>
      <c r="I183" s="64"/>
    </row>
    <row r="184" spans="1:9" customFormat="1" x14ac:dyDescent="0.25">
      <c r="A184" s="290" t="s">
        <v>53</v>
      </c>
      <c r="B184" s="296" t="s">
        <v>536</v>
      </c>
      <c r="C184" s="293" t="s">
        <v>294</v>
      </c>
      <c r="D184" s="286" t="s">
        <v>15</v>
      </c>
      <c r="E184" s="283">
        <v>6</v>
      </c>
      <c r="F184" s="278">
        <v>0</v>
      </c>
      <c r="G184" s="64"/>
      <c r="H184" s="275">
        <f t="shared" si="27"/>
        <v>0</v>
      </c>
      <c r="I184" s="64"/>
    </row>
    <row r="185" spans="1:9" customFormat="1" ht="25.5" x14ac:dyDescent="0.25">
      <c r="A185" s="291" t="s">
        <v>13</v>
      </c>
      <c r="B185" s="297" t="s">
        <v>535</v>
      </c>
      <c r="C185" s="294" t="s">
        <v>335</v>
      </c>
      <c r="D185" s="287" t="s">
        <v>12</v>
      </c>
      <c r="E185" s="284">
        <v>3.5</v>
      </c>
      <c r="F185" s="279"/>
      <c r="G185" s="224">
        <v>0</v>
      </c>
      <c r="H185" s="60"/>
      <c r="I185" s="224">
        <f>E185*G185</f>
        <v>0</v>
      </c>
    </row>
    <row r="186" spans="1:9" customFormat="1" x14ac:dyDescent="0.25">
      <c r="A186" s="290" t="s">
        <v>14</v>
      </c>
      <c r="B186" s="296" t="s">
        <v>536</v>
      </c>
      <c r="C186" s="293" t="s">
        <v>336</v>
      </c>
      <c r="D186" s="286" t="s">
        <v>12</v>
      </c>
      <c r="E186" s="283">
        <v>3.5</v>
      </c>
      <c r="F186" s="278">
        <v>0</v>
      </c>
      <c r="G186" s="64"/>
      <c r="H186" s="275">
        <f t="shared" ref="H186:H187" si="28">E186*F186</f>
        <v>0</v>
      </c>
      <c r="I186" s="64"/>
    </row>
    <row r="187" spans="1:9" customFormat="1" x14ac:dyDescent="0.25">
      <c r="A187" s="290" t="s">
        <v>73</v>
      </c>
      <c r="B187" s="296" t="s">
        <v>536</v>
      </c>
      <c r="C187" s="293" t="s">
        <v>345</v>
      </c>
      <c r="D187" s="286" t="s">
        <v>15</v>
      </c>
      <c r="E187" s="283">
        <v>1</v>
      </c>
      <c r="F187" s="278">
        <v>0</v>
      </c>
      <c r="G187" s="64"/>
      <c r="H187" s="275">
        <f t="shared" si="28"/>
        <v>0</v>
      </c>
      <c r="I187" s="64"/>
    </row>
    <row r="188" spans="1:9" customFormat="1" ht="25.5" x14ac:dyDescent="0.25">
      <c r="A188" s="291" t="s">
        <v>42</v>
      </c>
      <c r="B188" s="297" t="s">
        <v>535</v>
      </c>
      <c r="C188" s="294" t="s">
        <v>280</v>
      </c>
      <c r="D188" s="287" t="s">
        <v>12</v>
      </c>
      <c r="E188" s="284">
        <v>18</v>
      </c>
      <c r="F188" s="279"/>
      <c r="G188" s="224">
        <v>0</v>
      </c>
      <c r="H188" s="60"/>
      <c r="I188" s="224">
        <f>E188*G188</f>
        <v>0</v>
      </c>
    </row>
    <row r="189" spans="1:9" customFormat="1" x14ac:dyDescent="0.25">
      <c r="A189" s="290" t="s">
        <v>44</v>
      </c>
      <c r="B189" s="296" t="s">
        <v>536</v>
      </c>
      <c r="C189" s="293" t="s">
        <v>281</v>
      </c>
      <c r="D189" s="286" t="s">
        <v>12</v>
      </c>
      <c r="E189" s="283">
        <v>18</v>
      </c>
      <c r="F189" s="278">
        <v>0</v>
      </c>
      <c r="G189" s="64"/>
      <c r="H189" s="275">
        <f t="shared" ref="H189:H193" si="29">E189*F189</f>
        <v>0</v>
      </c>
      <c r="I189" s="64"/>
    </row>
    <row r="190" spans="1:9" customFormat="1" x14ac:dyDescent="0.25">
      <c r="A190" s="290" t="s">
        <v>83</v>
      </c>
      <c r="B190" s="296" t="s">
        <v>536</v>
      </c>
      <c r="C190" s="293" t="s">
        <v>295</v>
      </c>
      <c r="D190" s="286" t="s">
        <v>15</v>
      </c>
      <c r="E190" s="283">
        <v>4</v>
      </c>
      <c r="F190" s="278">
        <v>0</v>
      </c>
      <c r="G190" s="64"/>
      <c r="H190" s="275">
        <f t="shared" si="29"/>
        <v>0</v>
      </c>
      <c r="I190" s="64"/>
    </row>
    <row r="191" spans="1:9" customFormat="1" x14ac:dyDescent="0.25">
      <c r="A191" s="290" t="s">
        <v>144</v>
      </c>
      <c r="B191" s="296" t="s">
        <v>536</v>
      </c>
      <c r="C191" s="293" t="s">
        <v>357</v>
      </c>
      <c r="D191" s="286" t="s">
        <v>15</v>
      </c>
      <c r="E191" s="283">
        <v>2</v>
      </c>
      <c r="F191" s="278">
        <v>0</v>
      </c>
      <c r="G191" s="64"/>
      <c r="H191" s="275">
        <f t="shared" si="29"/>
        <v>0</v>
      </c>
      <c r="I191" s="64"/>
    </row>
    <row r="192" spans="1:9" customFormat="1" x14ac:dyDescent="0.25">
      <c r="A192" s="290" t="s">
        <v>391</v>
      </c>
      <c r="B192" s="296" t="s">
        <v>536</v>
      </c>
      <c r="C192" s="293" t="s">
        <v>358</v>
      </c>
      <c r="D192" s="286" t="s">
        <v>15</v>
      </c>
      <c r="E192" s="283">
        <v>2</v>
      </c>
      <c r="F192" s="278">
        <v>0</v>
      </c>
      <c r="G192" s="64"/>
      <c r="H192" s="275">
        <f t="shared" si="29"/>
        <v>0</v>
      </c>
      <c r="I192" s="64"/>
    </row>
    <row r="193" spans="1:9" customFormat="1" x14ac:dyDescent="0.25">
      <c r="A193" s="290" t="s">
        <v>396</v>
      </c>
      <c r="B193" s="296" t="s">
        <v>536</v>
      </c>
      <c r="C193" s="293" t="s">
        <v>359</v>
      </c>
      <c r="D193" s="286" t="s">
        <v>15</v>
      </c>
      <c r="E193" s="283">
        <v>1</v>
      </c>
      <c r="F193" s="278">
        <v>0</v>
      </c>
      <c r="G193" s="64"/>
      <c r="H193" s="275">
        <f t="shared" si="29"/>
        <v>0</v>
      </c>
      <c r="I193" s="64"/>
    </row>
    <row r="194" spans="1:9" customFormat="1" ht="25.5" x14ac:dyDescent="0.25">
      <c r="A194" s="291" t="s">
        <v>45</v>
      </c>
      <c r="B194" s="297" t="s">
        <v>535</v>
      </c>
      <c r="C194" s="294" t="s">
        <v>279</v>
      </c>
      <c r="D194" s="287" t="s">
        <v>12</v>
      </c>
      <c r="E194" s="284">
        <v>165</v>
      </c>
      <c r="F194" s="279"/>
      <c r="G194" s="224">
        <v>0</v>
      </c>
      <c r="H194" s="60"/>
      <c r="I194" s="224">
        <f>E194*G194</f>
        <v>0</v>
      </c>
    </row>
    <row r="195" spans="1:9" customFormat="1" x14ac:dyDescent="0.25">
      <c r="A195" s="290" t="s">
        <v>46</v>
      </c>
      <c r="B195" s="296" t="s">
        <v>536</v>
      </c>
      <c r="C195" s="293" t="s">
        <v>283</v>
      </c>
      <c r="D195" s="286" t="s">
        <v>12</v>
      </c>
      <c r="E195" s="283">
        <v>5</v>
      </c>
      <c r="F195" s="278">
        <v>0</v>
      </c>
      <c r="G195" s="64"/>
      <c r="H195" s="275">
        <f t="shared" ref="H195:H203" si="30">E195*F195</f>
        <v>0</v>
      </c>
      <c r="I195" s="64"/>
    </row>
    <row r="196" spans="1:9" customFormat="1" x14ac:dyDescent="0.25">
      <c r="A196" s="290" t="s">
        <v>77</v>
      </c>
      <c r="B196" s="296" t="s">
        <v>536</v>
      </c>
      <c r="C196" s="293" t="s">
        <v>282</v>
      </c>
      <c r="D196" s="286" t="s">
        <v>12</v>
      </c>
      <c r="E196" s="283">
        <v>160</v>
      </c>
      <c r="F196" s="278">
        <v>0</v>
      </c>
      <c r="G196" s="64"/>
      <c r="H196" s="275">
        <f t="shared" si="30"/>
        <v>0</v>
      </c>
      <c r="I196" s="64"/>
    </row>
    <row r="197" spans="1:9" customFormat="1" x14ac:dyDescent="0.25">
      <c r="A197" s="290" t="s">
        <v>78</v>
      </c>
      <c r="B197" s="296" t="s">
        <v>536</v>
      </c>
      <c r="C197" s="293" t="s">
        <v>296</v>
      </c>
      <c r="D197" s="286" t="s">
        <v>15</v>
      </c>
      <c r="E197" s="283">
        <v>2</v>
      </c>
      <c r="F197" s="278">
        <v>0</v>
      </c>
      <c r="G197" s="64"/>
      <c r="H197" s="275">
        <f t="shared" si="30"/>
        <v>0</v>
      </c>
      <c r="I197" s="64"/>
    </row>
    <row r="198" spans="1:9" customFormat="1" x14ac:dyDescent="0.25">
      <c r="A198" s="290" t="s">
        <v>79</v>
      </c>
      <c r="B198" s="296" t="s">
        <v>536</v>
      </c>
      <c r="C198" s="293" t="s">
        <v>297</v>
      </c>
      <c r="D198" s="286" t="s">
        <v>15</v>
      </c>
      <c r="E198" s="283">
        <v>20</v>
      </c>
      <c r="F198" s="278">
        <v>0</v>
      </c>
      <c r="G198" s="64"/>
      <c r="H198" s="275">
        <f t="shared" si="30"/>
        <v>0</v>
      </c>
      <c r="I198" s="64"/>
    </row>
    <row r="199" spans="1:9" customFormat="1" x14ac:dyDescent="0.25">
      <c r="A199" s="290" t="s">
        <v>392</v>
      </c>
      <c r="B199" s="296" t="s">
        <v>536</v>
      </c>
      <c r="C199" s="293" t="s">
        <v>342</v>
      </c>
      <c r="D199" s="286" t="s">
        <v>15</v>
      </c>
      <c r="E199" s="283">
        <v>2</v>
      </c>
      <c r="F199" s="278">
        <v>0</v>
      </c>
      <c r="G199" s="64"/>
      <c r="H199" s="275">
        <f t="shared" si="30"/>
        <v>0</v>
      </c>
      <c r="I199" s="64"/>
    </row>
    <row r="200" spans="1:9" customFormat="1" x14ac:dyDescent="0.25">
      <c r="A200" s="290" t="s">
        <v>461</v>
      </c>
      <c r="B200" s="296" t="s">
        <v>536</v>
      </c>
      <c r="C200" s="293" t="s">
        <v>464</v>
      </c>
      <c r="D200" s="286" t="s">
        <v>15</v>
      </c>
      <c r="E200" s="283">
        <v>2</v>
      </c>
      <c r="F200" s="278">
        <v>0</v>
      </c>
      <c r="G200" s="64"/>
      <c r="H200" s="275">
        <f t="shared" si="30"/>
        <v>0</v>
      </c>
      <c r="I200" s="64"/>
    </row>
    <row r="201" spans="1:9" customFormat="1" x14ac:dyDescent="0.25">
      <c r="A201" s="290" t="s">
        <v>462</v>
      </c>
      <c r="B201" s="296" t="s">
        <v>536</v>
      </c>
      <c r="C201" s="293" t="s">
        <v>347</v>
      </c>
      <c r="D201" s="286" t="s">
        <v>15</v>
      </c>
      <c r="E201" s="283">
        <v>28</v>
      </c>
      <c r="F201" s="278">
        <v>0</v>
      </c>
      <c r="G201" s="64"/>
      <c r="H201" s="275">
        <f t="shared" si="30"/>
        <v>0</v>
      </c>
      <c r="I201" s="64"/>
    </row>
    <row r="202" spans="1:9" customFormat="1" x14ac:dyDescent="0.25">
      <c r="A202" s="290" t="s">
        <v>471</v>
      </c>
      <c r="B202" s="296" t="s">
        <v>536</v>
      </c>
      <c r="C202" s="293" t="s">
        <v>348</v>
      </c>
      <c r="D202" s="286" t="s">
        <v>15</v>
      </c>
      <c r="E202" s="283">
        <v>6</v>
      </c>
      <c r="F202" s="278">
        <v>0</v>
      </c>
      <c r="G202" s="64"/>
      <c r="H202" s="275">
        <f t="shared" si="30"/>
        <v>0</v>
      </c>
      <c r="I202" s="64"/>
    </row>
    <row r="203" spans="1:9" customFormat="1" x14ac:dyDescent="0.25">
      <c r="A203" s="290" t="s">
        <v>472</v>
      </c>
      <c r="B203" s="296" t="s">
        <v>536</v>
      </c>
      <c r="C203" s="293" t="s">
        <v>350</v>
      </c>
      <c r="D203" s="286" t="s">
        <v>15</v>
      </c>
      <c r="E203" s="283">
        <v>3</v>
      </c>
      <c r="F203" s="278">
        <v>0</v>
      </c>
      <c r="G203" s="64"/>
      <c r="H203" s="275">
        <f t="shared" si="30"/>
        <v>0</v>
      </c>
      <c r="I203" s="64"/>
    </row>
    <row r="204" spans="1:9" customFormat="1" ht="25.5" x14ac:dyDescent="0.25">
      <c r="A204" s="291" t="s">
        <v>16</v>
      </c>
      <c r="B204" s="297" t="s">
        <v>535</v>
      </c>
      <c r="C204" s="294" t="s">
        <v>164</v>
      </c>
      <c r="D204" s="287" t="s">
        <v>12</v>
      </c>
      <c r="E204" s="284">
        <v>3.6</v>
      </c>
      <c r="F204" s="279"/>
      <c r="G204" s="224">
        <v>0</v>
      </c>
      <c r="H204" s="60"/>
      <c r="I204" s="224">
        <f>E204*G204</f>
        <v>0</v>
      </c>
    </row>
    <row r="205" spans="1:9" customFormat="1" x14ac:dyDescent="0.25">
      <c r="A205" s="290" t="s">
        <v>17</v>
      </c>
      <c r="B205" s="296" t="s">
        <v>536</v>
      </c>
      <c r="C205" s="293" t="s">
        <v>339</v>
      </c>
      <c r="D205" s="286" t="s">
        <v>12</v>
      </c>
      <c r="E205" s="283">
        <v>3.6</v>
      </c>
      <c r="F205" s="278">
        <v>0</v>
      </c>
      <c r="G205" s="64"/>
      <c r="H205" s="275">
        <f t="shared" ref="H205:H207" si="31">E205*F205</f>
        <v>0</v>
      </c>
      <c r="I205" s="64"/>
    </row>
    <row r="206" spans="1:9" customFormat="1" x14ac:dyDescent="0.25">
      <c r="A206" s="290" t="s">
        <v>84</v>
      </c>
      <c r="B206" s="296" t="s">
        <v>536</v>
      </c>
      <c r="C206" s="293" t="s">
        <v>349</v>
      </c>
      <c r="D206" s="286" t="s">
        <v>15</v>
      </c>
      <c r="E206" s="283">
        <v>2</v>
      </c>
      <c r="F206" s="278">
        <v>0</v>
      </c>
      <c r="G206" s="64"/>
      <c r="H206" s="275">
        <f t="shared" si="31"/>
        <v>0</v>
      </c>
      <c r="I206" s="64"/>
    </row>
    <row r="207" spans="1:9" customFormat="1" x14ac:dyDescent="0.25">
      <c r="A207" s="290" t="s">
        <v>85</v>
      </c>
      <c r="B207" s="296" t="s">
        <v>536</v>
      </c>
      <c r="C207" s="293" t="s">
        <v>465</v>
      </c>
      <c r="D207" s="286" t="s">
        <v>15</v>
      </c>
      <c r="E207" s="283">
        <v>1</v>
      </c>
      <c r="F207" s="278">
        <v>0</v>
      </c>
      <c r="G207" s="64"/>
      <c r="H207" s="275">
        <f t="shared" si="31"/>
        <v>0</v>
      </c>
      <c r="I207" s="64"/>
    </row>
    <row r="208" spans="1:9" customFormat="1" x14ac:dyDescent="0.25">
      <c r="A208" s="291" t="s">
        <v>18</v>
      </c>
      <c r="B208" s="297" t="s">
        <v>535</v>
      </c>
      <c r="C208" s="294" t="s">
        <v>362</v>
      </c>
      <c r="D208" s="287" t="s">
        <v>15</v>
      </c>
      <c r="E208" s="284">
        <v>60</v>
      </c>
      <c r="F208" s="279"/>
      <c r="G208" s="224">
        <v>0</v>
      </c>
      <c r="H208" s="60"/>
      <c r="I208" s="224">
        <f>E208*G208</f>
        <v>0</v>
      </c>
    </row>
    <row r="209" spans="1:9" customFormat="1" x14ac:dyDescent="0.25">
      <c r="A209" s="290" t="s">
        <v>90</v>
      </c>
      <c r="B209" s="296" t="s">
        <v>536</v>
      </c>
      <c r="C209" s="293" t="s">
        <v>244</v>
      </c>
      <c r="D209" s="286" t="s">
        <v>15</v>
      </c>
      <c r="E209" s="283">
        <v>4</v>
      </c>
      <c r="F209" s="278">
        <v>0</v>
      </c>
      <c r="G209" s="64"/>
      <c r="H209" s="275">
        <f t="shared" ref="H209:H210" si="32">E209*F209</f>
        <v>0</v>
      </c>
      <c r="I209" s="64"/>
    </row>
    <row r="210" spans="1:9" customFormat="1" x14ac:dyDescent="0.25">
      <c r="A210" s="290" t="s">
        <v>97</v>
      </c>
      <c r="B210" s="296" t="s">
        <v>536</v>
      </c>
      <c r="C210" s="293" t="s">
        <v>245</v>
      </c>
      <c r="D210" s="286" t="s">
        <v>15</v>
      </c>
      <c r="E210" s="283">
        <v>56</v>
      </c>
      <c r="F210" s="278">
        <v>0</v>
      </c>
      <c r="G210" s="64"/>
      <c r="H210" s="275">
        <f t="shared" si="32"/>
        <v>0</v>
      </c>
      <c r="I210" s="64"/>
    </row>
    <row r="211" spans="1:9" customFormat="1" ht="25.5" x14ac:dyDescent="0.25">
      <c r="A211" s="291" t="s">
        <v>19</v>
      </c>
      <c r="B211" s="297" t="s">
        <v>535</v>
      </c>
      <c r="C211" s="294" t="s">
        <v>467</v>
      </c>
      <c r="D211" s="287" t="s">
        <v>21</v>
      </c>
      <c r="E211" s="284">
        <v>0.38900000000000001</v>
      </c>
      <c r="F211" s="279"/>
      <c r="G211" s="224">
        <v>0</v>
      </c>
      <c r="H211" s="60"/>
      <c r="I211" s="224">
        <f>E211*G211</f>
        <v>0</v>
      </c>
    </row>
    <row r="212" spans="1:9" customFormat="1" x14ac:dyDescent="0.25">
      <c r="A212" s="290" t="s">
        <v>91</v>
      </c>
      <c r="B212" s="296" t="s">
        <v>536</v>
      </c>
      <c r="C212" s="293" t="s">
        <v>363</v>
      </c>
      <c r="D212" s="286" t="s">
        <v>21</v>
      </c>
      <c r="E212" s="283">
        <v>0.218</v>
      </c>
      <c r="F212" s="278">
        <v>0</v>
      </c>
      <c r="G212" s="64"/>
      <c r="H212" s="275">
        <f t="shared" ref="H212:H214" si="33">E212*F212</f>
        <v>0</v>
      </c>
      <c r="I212" s="64"/>
    </row>
    <row r="213" spans="1:9" customFormat="1" x14ac:dyDescent="0.25">
      <c r="A213" s="290" t="s">
        <v>92</v>
      </c>
      <c r="B213" s="296" t="s">
        <v>536</v>
      </c>
      <c r="C213" s="293" t="s">
        <v>364</v>
      </c>
      <c r="D213" s="286" t="s">
        <v>21</v>
      </c>
      <c r="E213" s="283">
        <v>1.6000000000000001E-4</v>
      </c>
      <c r="F213" s="278">
        <v>0</v>
      </c>
      <c r="G213" s="64"/>
      <c r="H213" s="275">
        <f t="shared" si="33"/>
        <v>0</v>
      </c>
      <c r="I213" s="64"/>
    </row>
    <row r="214" spans="1:9" customFormat="1" x14ac:dyDescent="0.25">
      <c r="A214" s="290" t="s">
        <v>93</v>
      </c>
      <c r="B214" s="296" t="s">
        <v>536</v>
      </c>
      <c r="C214" s="293" t="s">
        <v>365</v>
      </c>
      <c r="D214" s="286" t="s">
        <v>21</v>
      </c>
      <c r="E214" s="283">
        <v>0.17100000000000001</v>
      </c>
      <c r="F214" s="278">
        <v>0</v>
      </c>
      <c r="G214" s="64"/>
      <c r="H214" s="275">
        <f t="shared" si="33"/>
        <v>0</v>
      </c>
      <c r="I214" s="64"/>
    </row>
    <row r="215" spans="1:9" customFormat="1" ht="25.5" x14ac:dyDescent="0.25">
      <c r="A215" s="291" t="s">
        <v>20</v>
      </c>
      <c r="B215" s="297" t="s">
        <v>535</v>
      </c>
      <c r="C215" s="294" t="s">
        <v>466</v>
      </c>
      <c r="D215" s="287" t="s">
        <v>21</v>
      </c>
      <c r="E215" s="284">
        <v>0.10970000000000001</v>
      </c>
      <c r="F215" s="279"/>
      <c r="G215" s="224">
        <v>0</v>
      </c>
      <c r="H215" s="60"/>
      <c r="I215" s="224">
        <f>E215*G215</f>
        <v>0</v>
      </c>
    </row>
    <row r="216" spans="1:9" customFormat="1" x14ac:dyDescent="0.25">
      <c r="A216" s="290" t="s">
        <v>393</v>
      </c>
      <c r="B216" s="296" t="s">
        <v>536</v>
      </c>
      <c r="C216" s="293" t="s">
        <v>367</v>
      </c>
      <c r="D216" s="286" t="s">
        <v>21</v>
      </c>
      <c r="E216" s="283">
        <v>6.3E-2</v>
      </c>
      <c r="F216" s="278">
        <v>0</v>
      </c>
      <c r="G216" s="64"/>
      <c r="H216" s="275">
        <f t="shared" ref="H216:H218" si="34">E216*F216</f>
        <v>0</v>
      </c>
      <c r="I216" s="64"/>
    </row>
    <row r="217" spans="1:9" customFormat="1" x14ac:dyDescent="0.25">
      <c r="A217" s="290" t="s">
        <v>399</v>
      </c>
      <c r="B217" s="296" t="s">
        <v>536</v>
      </c>
      <c r="C217" s="293" t="s">
        <v>364</v>
      </c>
      <c r="D217" s="286" t="s">
        <v>21</v>
      </c>
      <c r="E217" s="283">
        <v>4.7000000000000002E-3</v>
      </c>
      <c r="F217" s="278">
        <v>0</v>
      </c>
      <c r="G217" s="64"/>
      <c r="H217" s="275">
        <f t="shared" si="34"/>
        <v>0</v>
      </c>
      <c r="I217" s="64"/>
    </row>
    <row r="218" spans="1:9" customFormat="1" x14ac:dyDescent="0.25">
      <c r="A218" s="290" t="s">
        <v>404</v>
      </c>
      <c r="B218" s="296" t="s">
        <v>536</v>
      </c>
      <c r="C218" s="293" t="s">
        <v>368</v>
      </c>
      <c r="D218" s="286" t="s">
        <v>21</v>
      </c>
      <c r="E218" s="283">
        <v>4.2000000000000003E-2</v>
      </c>
      <c r="F218" s="278">
        <v>0</v>
      </c>
      <c r="G218" s="64"/>
      <c r="H218" s="275">
        <f t="shared" si="34"/>
        <v>0</v>
      </c>
      <c r="I218" s="64"/>
    </row>
    <row r="219" spans="1:9" customFormat="1" ht="25.5" x14ac:dyDescent="0.25">
      <c r="A219" s="291" t="s">
        <v>94</v>
      </c>
      <c r="B219" s="297" t="s">
        <v>535</v>
      </c>
      <c r="C219" s="294" t="s">
        <v>371</v>
      </c>
      <c r="D219" s="287" t="s">
        <v>21</v>
      </c>
      <c r="E219" s="284">
        <v>0.49869999999999998</v>
      </c>
      <c r="F219" s="375"/>
      <c r="G219" s="224">
        <v>0</v>
      </c>
      <c r="H219" s="63"/>
      <c r="I219" s="224">
        <f t="shared" ref="I219:I220" si="35">E219*G219</f>
        <v>0</v>
      </c>
    </row>
    <row r="220" spans="1:9" customFormat="1" x14ac:dyDescent="0.25">
      <c r="A220" s="291" t="s">
        <v>95</v>
      </c>
      <c r="B220" s="297" t="s">
        <v>535</v>
      </c>
      <c r="C220" s="294" t="s">
        <v>320</v>
      </c>
      <c r="D220" s="287" t="s">
        <v>15</v>
      </c>
      <c r="E220" s="284">
        <v>10</v>
      </c>
      <c r="F220" s="279"/>
      <c r="G220" s="224">
        <v>0</v>
      </c>
      <c r="H220" s="60"/>
      <c r="I220" s="224">
        <f t="shared" si="35"/>
        <v>0</v>
      </c>
    </row>
    <row r="221" spans="1:9" customFormat="1" x14ac:dyDescent="0.25">
      <c r="A221" s="290" t="s">
        <v>400</v>
      </c>
      <c r="B221" s="296" t="s">
        <v>536</v>
      </c>
      <c r="C221" s="293" t="s">
        <v>292</v>
      </c>
      <c r="D221" s="286" t="s">
        <v>15</v>
      </c>
      <c r="E221" s="283">
        <v>4</v>
      </c>
      <c r="F221" s="278">
        <v>0</v>
      </c>
      <c r="G221" s="64"/>
      <c r="H221" s="275">
        <f t="shared" ref="H221:H225" si="36">E221*F221</f>
        <v>0</v>
      </c>
      <c r="I221" s="64"/>
    </row>
    <row r="222" spans="1:9" customFormat="1" x14ac:dyDescent="0.25">
      <c r="A222" s="290" t="s">
        <v>401</v>
      </c>
      <c r="B222" s="296" t="s">
        <v>536</v>
      </c>
      <c r="C222" s="293" t="s">
        <v>291</v>
      </c>
      <c r="D222" s="286" t="s">
        <v>15</v>
      </c>
      <c r="E222" s="283">
        <v>2</v>
      </c>
      <c r="F222" s="278">
        <v>0</v>
      </c>
      <c r="G222" s="64"/>
      <c r="H222" s="275">
        <f t="shared" si="36"/>
        <v>0</v>
      </c>
      <c r="I222" s="64"/>
    </row>
    <row r="223" spans="1:9" customFormat="1" x14ac:dyDescent="0.25">
      <c r="A223" s="290" t="s">
        <v>473</v>
      </c>
      <c r="B223" s="296" t="s">
        <v>536</v>
      </c>
      <c r="C223" s="293" t="s">
        <v>330</v>
      </c>
      <c r="D223" s="286" t="s">
        <v>15</v>
      </c>
      <c r="E223" s="283">
        <v>2</v>
      </c>
      <c r="F223" s="278">
        <v>0</v>
      </c>
      <c r="G223" s="64"/>
      <c r="H223" s="275">
        <f t="shared" si="36"/>
        <v>0</v>
      </c>
      <c r="I223" s="64"/>
    </row>
    <row r="224" spans="1:9" customFormat="1" x14ac:dyDescent="0.25">
      <c r="A224" s="290" t="s">
        <v>474</v>
      </c>
      <c r="B224" s="296" t="s">
        <v>536</v>
      </c>
      <c r="C224" s="293" t="s">
        <v>290</v>
      </c>
      <c r="D224" s="286" t="s">
        <v>15</v>
      </c>
      <c r="E224" s="283">
        <v>1</v>
      </c>
      <c r="F224" s="278">
        <v>0</v>
      </c>
      <c r="G224" s="64"/>
      <c r="H224" s="275">
        <f t="shared" si="36"/>
        <v>0</v>
      </c>
      <c r="I224" s="64"/>
    </row>
    <row r="225" spans="1:9" customFormat="1" x14ac:dyDescent="0.25">
      <c r="A225" s="290" t="s">
        <v>475</v>
      </c>
      <c r="B225" s="296" t="s">
        <v>536</v>
      </c>
      <c r="C225" s="293" t="s">
        <v>331</v>
      </c>
      <c r="D225" s="286" t="s">
        <v>15</v>
      </c>
      <c r="E225" s="283">
        <v>1</v>
      </c>
      <c r="F225" s="278">
        <v>0</v>
      </c>
      <c r="G225" s="64"/>
      <c r="H225" s="275">
        <f t="shared" si="36"/>
        <v>0</v>
      </c>
      <c r="I225" s="64"/>
    </row>
    <row r="226" spans="1:9" customFormat="1" x14ac:dyDescent="0.25">
      <c r="A226" s="291" t="s">
        <v>476</v>
      </c>
      <c r="B226" s="297" t="s">
        <v>535</v>
      </c>
      <c r="C226" s="294" t="s">
        <v>302</v>
      </c>
      <c r="D226" s="287" t="s">
        <v>102</v>
      </c>
      <c r="E226" s="284">
        <v>99.49</v>
      </c>
      <c r="F226" s="279"/>
      <c r="G226" s="224">
        <v>0</v>
      </c>
      <c r="H226" s="60"/>
      <c r="I226" s="224">
        <f>E226*G226</f>
        <v>0</v>
      </c>
    </row>
    <row r="227" spans="1:9" customFormat="1" x14ac:dyDescent="0.25">
      <c r="A227" s="290" t="s">
        <v>477</v>
      </c>
      <c r="B227" s="296" t="s">
        <v>536</v>
      </c>
      <c r="C227" s="293" t="s">
        <v>303</v>
      </c>
      <c r="D227" s="286" t="s">
        <v>101</v>
      </c>
      <c r="E227" s="283">
        <v>10.738</v>
      </c>
      <c r="F227" s="278">
        <v>0</v>
      </c>
      <c r="G227" s="64"/>
      <c r="H227" s="275">
        <f t="shared" ref="H227:H228" si="37">E227*F227</f>
        <v>0</v>
      </c>
      <c r="I227" s="64"/>
    </row>
    <row r="228" spans="1:9" customFormat="1" x14ac:dyDescent="0.25">
      <c r="A228" s="290" t="s">
        <v>478</v>
      </c>
      <c r="B228" s="296" t="s">
        <v>536</v>
      </c>
      <c r="C228" s="293" t="s">
        <v>304</v>
      </c>
      <c r="D228" s="286" t="s">
        <v>101</v>
      </c>
      <c r="E228" s="283">
        <v>15.204000000000001</v>
      </c>
      <c r="F228" s="278">
        <v>0</v>
      </c>
      <c r="G228" s="64"/>
      <c r="H228" s="275">
        <f t="shared" si="37"/>
        <v>0</v>
      </c>
      <c r="I228" s="64"/>
    </row>
    <row r="229" spans="1:9" customFormat="1" ht="25.5" x14ac:dyDescent="0.25">
      <c r="A229" s="291" t="s">
        <v>405</v>
      </c>
      <c r="B229" s="297" t="s">
        <v>535</v>
      </c>
      <c r="C229" s="294" t="s">
        <v>305</v>
      </c>
      <c r="D229" s="287" t="s">
        <v>7</v>
      </c>
      <c r="E229" s="284">
        <v>9.3800000000000008</v>
      </c>
      <c r="F229" s="279"/>
      <c r="G229" s="224">
        <v>0</v>
      </c>
      <c r="H229" s="60"/>
      <c r="I229" s="224">
        <f>E229*G229</f>
        <v>0</v>
      </c>
    </row>
    <row r="230" spans="1:9" customFormat="1" x14ac:dyDescent="0.25">
      <c r="A230" s="290" t="s">
        <v>479</v>
      </c>
      <c r="B230" s="296" t="s">
        <v>536</v>
      </c>
      <c r="C230" s="293" t="s">
        <v>351</v>
      </c>
      <c r="D230" s="286" t="s">
        <v>7</v>
      </c>
      <c r="E230" s="283">
        <v>0.28000000000000003</v>
      </c>
      <c r="F230" s="278">
        <v>0</v>
      </c>
      <c r="G230" s="64"/>
      <c r="H230" s="275">
        <f t="shared" ref="H230:H232" si="38">E230*F230</f>
        <v>0</v>
      </c>
      <c r="I230" s="64"/>
    </row>
    <row r="231" spans="1:9" customFormat="1" x14ac:dyDescent="0.25">
      <c r="A231" s="290" t="s">
        <v>480</v>
      </c>
      <c r="B231" s="296" t="s">
        <v>536</v>
      </c>
      <c r="C231" s="293" t="s">
        <v>352</v>
      </c>
      <c r="D231" s="286" t="s">
        <v>7</v>
      </c>
      <c r="E231" s="283">
        <v>8.5</v>
      </c>
      <c r="F231" s="278">
        <v>0</v>
      </c>
      <c r="G231" s="64"/>
      <c r="H231" s="275">
        <f t="shared" si="38"/>
        <v>0</v>
      </c>
      <c r="I231" s="64"/>
    </row>
    <row r="232" spans="1:9" customFormat="1" x14ac:dyDescent="0.25">
      <c r="A232" s="290" t="s">
        <v>481</v>
      </c>
      <c r="B232" s="296" t="s">
        <v>536</v>
      </c>
      <c r="C232" s="293" t="s">
        <v>360</v>
      </c>
      <c r="D232" s="286" t="s">
        <v>7</v>
      </c>
      <c r="E232" s="283">
        <v>0.6</v>
      </c>
      <c r="F232" s="278">
        <v>0</v>
      </c>
      <c r="G232" s="64"/>
      <c r="H232" s="275">
        <f t="shared" si="38"/>
        <v>0</v>
      </c>
      <c r="I232" s="64"/>
    </row>
    <row r="233" spans="1:9" customFormat="1" x14ac:dyDescent="0.25">
      <c r="A233" s="291" t="s">
        <v>406</v>
      </c>
      <c r="B233" s="297" t="s">
        <v>535</v>
      </c>
      <c r="C233" s="294" t="s">
        <v>306</v>
      </c>
      <c r="D233" s="287" t="s">
        <v>102</v>
      </c>
      <c r="E233" s="284">
        <v>173.39</v>
      </c>
      <c r="F233" s="279"/>
      <c r="G233" s="224">
        <v>0</v>
      </c>
      <c r="H233" s="60"/>
      <c r="I233" s="224">
        <f>E233*G233</f>
        <v>0</v>
      </c>
    </row>
    <row r="234" spans="1:9" customFormat="1" x14ac:dyDescent="0.25">
      <c r="A234" s="290" t="s">
        <v>407</v>
      </c>
      <c r="B234" s="296" t="s">
        <v>536</v>
      </c>
      <c r="C234" s="293" t="s">
        <v>307</v>
      </c>
      <c r="D234" s="286" t="s">
        <v>102</v>
      </c>
      <c r="E234" s="283">
        <v>173.39</v>
      </c>
      <c r="F234" s="278">
        <v>0</v>
      </c>
      <c r="G234" s="64"/>
      <c r="H234" s="275">
        <f t="shared" ref="H234:H235" si="39">E234*F234</f>
        <v>0</v>
      </c>
      <c r="I234" s="64"/>
    </row>
    <row r="235" spans="1:9" customFormat="1" ht="15.75" thickBot="1" x14ac:dyDescent="0.3">
      <c r="A235" s="379" t="s">
        <v>408</v>
      </c>
      <c r="B235" s="298" t="s">
        <v>536</v>
      </c>
      <c r="C235" s="382" t="s">
        <v>308</v>
      </c>
      <c r="D235" s="288" t="s">
        <v>101</v>
      </c>
      <c r="E235" s="381">
        <v>17.39</v>
      </c>
      <c r="F235" s="280">
        <v>0</v>
      </c>
      <c r="G235" s="281"/>
      <c r="H235" s="380">
        <f t="shared" si="39"/>
        <v>0</v>
      </c>
      <c r="I235" s="352"/>
    </row>
    <row r="236" spans="1:9" customFormat="1" ht="15.75" thickBot="1" x14ac:dyDescent="0.3">
      <c r="A236" s="235"/>
      <c r="B236" s="236"/>
      <c r="C236" s="237" t="s">
        <v>497</v>
      </c>
      <c r="D236" s="238"/>
      <c r="E236" s="238"/>
      <c r="F236" s="239"/>
      <c r="G236" s="239"/>
      <c r="H236" s="240">
        <f>SUM(H176:H235)</f>
        <v>0</v>
      </c>
      <c r="I236" s="241">
        <f>SUM(I176:I235)</f>
        <v>0</v>
      </c>
    </row>
    <row r="237" spans="1:9" customFormat="1" ht="15.75" thickBot="1" x14ac:dyDescent="0.3">
      <c r="A237" s="344"/>
      <c r="B237" s="345"/>
      <c r="C237" s="346" t="s">
        <v>498</v>
      </c>
      <c r="D237" s="254"/>
      <c r="E237" s="254"/>
      <c r="F237" s="257"/>
      <c r="G237" s="257"/>
      <c r="H237" s="257"/>
      <c r="I237" s="258">
        <f>H236+I236</f>
        <v>0</v>
      </c>
    </row>
    <row r="238" spans="1:9" ht="22.5" customHeight="1" thickBot="1" x14ac:dyDescent="0.3">
      <c r="A238" s="233"/>
      <c r="B238" s="234" t="s">
        <v>9</v>
      </c>
      <c r="C238" s="406" t="s">
        <v>309</v>
      </c>
      <c r="D238" s="406"/>
      <c r="E238" s="406"/>
      <c r="F238" s="406"/>
      <c r="G238" s="406"/>
      <c r="H238" s="406"/>
      <c r="I238" s="407"/>
    </row>
    <row r="239" spans="1:9" customFormat="1" ht="25.5" x14ac:dyDescent="0.25">
      <c r="A239" s="289" t="s">
        <v>10</v>
      </c>
      <c r="B239" s="295" t="s">
        <v>535</v>
      </c>
      <c r="C239" s="292" t="s">
        <v>313</v>
      </c>
      <c r="D239" s="285" t="s">
        <v>12</v>
      </c>
      <c r="E239" s="282">
        <v>1</v>
      </c>
      <c r="F239" s="276"/>
      <c r="G239" s="277">
        <v>0</v>
      </c>
      <c r="H239" s="54"/>
      <c r="I239" s="232">
        <f>E239*G239</f>
        <v>0</v>
      </c>
    </row>
    <row r="240" spans="1:9" customFormat="1" x14ac:dyDescent="0.25">
      <c r="A240" s="290" t="s">
        <v>48</v>
      </c>
      <c r="B240" s="296" t="s">
        <v>536</v>
      </c>
      <c r="C240" s="293" t="s">
        <v>310</v>
      </c>
      <c r="D240" s="286" t="s">
        <v>12</v>
      </c>
      <c r="E240" s="283">
        <v>1</v>
      </c>
      <c r="F240" s="278">
        <v>0</v>
      </c>
      <c r="G240" s="64"/>
      <c r="H240" s="275">
        <f>E240*F240</f>
        <v>0</v>
      </c>
      <c r="I240" s="64"/>
    </row>
    <row r="241" spans="1:9" customFormat="1" ht="25.5" x14ac:dyDescent="0.25">
      <c r="A241" s="291" t="s">
        <v>11</v>
      </c>
      <c r="B241" s="297" t="s">
        <v>535</v>
      </c>
      <c r="C241" s="294" t="s">
        <v>312</v>
      </c>
      <c r="D241" s="287" t="s">
        <v>12</v>
      </c>
      <c r="E241" s="284">
        <v>6</v>
      </c>
      <c r="F241" s="279"/>
      <c r="G241" s="224">
        <v>0</v>
      </c>
      <c r="H241" s="60"/>
      <c r="I241" s="224">
        <f>E241*G241</f>
        <v>0</v>
      </c>
    </row>
    <row r="242" spans="1:9" customFormat="1" x14ac:dyDescent="0.25">
      <c r="A242" s="290" t="s">
        <v>50</v>
      </c>
      <c r="B242" s="296" t="s">
        <v>536</v>
      </c>
      <c r="C242" s="293" t="s">
        <v>311</v>
      </c>
      <c r="D242" s="286" t="s">
        <v>12</v>
      </c>
      <c r="E242" s="283">
        <v>6</v>
      </c>
      <c r="F242" s="278">
        <v>0</v>
      </c>
      <c r="G242" s="64"/>
      <c r="H242" s="275">
        <f>E242*F242</f>
        <v>0</v>
      </c>
      <c r="I242" s="64"/>
    </row>
    <row r="243" spans="1:9" customFormat="1" ht="25.5" x14ac:dyDescent="0.25">
      <c r="A243" s="291" t="s">
        <v>39</v>
      </c>
      <c r="B243" s="297" t="s">
        <v>535</v>
      </c>
      <c r="C243" s="294" t="s">
        <v>314</v>
      </c>
      <c r="D243" s="287" t="s">
        <v>12</v>
      </c>
      <c r="E243" s="284">
        <v>2</v>
      </c>
      <c r="F243" s="279"/>
      <c r="G243" s="224">
        <v>0</v>
      </c>
      <c r="H243" s="60"/>
      <c r="I243" s="224">
        <f>E243*G243</f>
        <v>0</v>
      </c>
    </row>
    <row r="244" spans="1:9" customFormat="1" x14ac:dyDescent="0.25">
      <c r="A244" s="290" t="s">
        <v>52</v>
      </c>
      <c r="B244" s="296" t="s">
        <v>536</v>
      </c>
      <c r="C244" s="293" t="s">
        <v>315</v>
      </c>
      <c r="D244" s="286" t="s">
        <v>12</v>
      </c>
      <c r="E244" s="283">
        <v>2</v>
      </c>
      <c r="F244" s="278">
        <v>0</v>
      </c>
      <c r="G244" s="64"/>
      <c r="H244" s="275">
        <f t="shared" ref="H244:H246" si="40">E244*F244</f>
        <v>0</v>
      </c>
      <c r="I244" s="64"/>
    </row>
    <row r="245" spans="1:9" customFormat="1" x14ac:dyDescent="0.25">
      <c r="A245" s="290" t="s">
        <v>53</v>
      </c>
      <c r="B245" s="296" t="s">
        <v>536</v>
      </c>
      <c r="C245" s="293" t="s">
        <v>327</v>
      </c>
      <c r="D245" s="286" t="s">
        <v>15</v>
      </c>
      <c r="E245" s="283">
        <v>4</v>
      </c>
      <c r="F245" s="278">
        <v>0</v>
      </c>
      <c r="G245" s="64"/>
      <c r="H245" s="275">
        <f t="shared" si="40"/>
        <v>0</v>
      </c>
      <c r="I245" s="64"/>
    </row>
    <row r="246" spans="1:9" customFormat="1" x14ac:dyDescent="0.25">
      <c r="A246" s="290" t="s">
        <v>70</v>
      </c>
      <c r="B246" s="296" t="s">
        <v>536</v>
      </c>
      <c r="C246" s="293" t="s">
        <v>317</v>
      </c>
      <c r="D246" s="286" t="s">
        <v>15</v>
      </c>
      <c r="E246" s="283">
        <v>4</v>
      </c>
      <c r="F246" s="278">
        <v>0</v>
      </c>
      <c r="G246" s="64"/>
      <c r="H246" s="275">
        <f t="shared" si="40"/>
        <v>0</v>
      </c>
      <c r="I246" s="64"/>
    </row>
    <row r="247" spans="1:9" customFormat="1" x14ac:dyDescent="0.25">
      <c r="A247" s="291" t="s">
        <v>13</v>
      </c>
      <c r="B247" s="297" t="s">
        <v>535</v>
      </c>
      <c r="C247" s="294" t="s">
        <v>319</v>
      </c>
      <c r="D247" s="287" t="s">
        <v>15</v>
      </c>
      <c r="E247" s="284">
        <v>4</v>
      </c>
      <c r="F247" s="279"/>
      <c r="G247" s="224">
        <v>0</v>
      </c>
      <c r="H247" s="60"/>
      <c r="I247" s="224">
        <f>E247*G247</f>
        <v>0</v>
      </c>
    </row>
    <row r="248" spans="1:9" customFormat="1" x14ac:dyDescent="0.25">
      <c r="A248" s="290" t="s">
        <v>14</v>
      </c>
      <c r="B248" s="296" t="s">
        <v>536</v>
      </c>
      <c r="C248" s="293" t="s">
        <v>316</v>
      </c>
      <c r="D248" s="286" t="s">
        <v>15</v>
      </c>
      <c r="E248" s="283">
        <v>4</v>
      </c>
      <c r="F248" s="278">
        <v>0</v>
      </c>
      <c r="G248" s="64"/>
      <c r="H248" s="275">
        <f>E248*F248</f>
        <v>0</v>
      </c>
      <c r="I248" s="64"/>
    </row>
    <row r="249" spans="1:9" customFormat="1" x14ac:dyDescent="0.25">
      <c r="A249" s="291" t="s">
        <v>42</v>
      </c>
      <c r="B249" s="297" t="s">
        <v>535</v>
      </c>
      <c r="C249" s="294" t="s">
        <v>320</v>
      </c>
      <c r="D249" s="287" t="s">
        <v>15</v>
      </c>
      <c r="E249" s="284">
        <v>8</v>
      </c>
      <c r="F249" s="279"/>
      <c r="G249" s="224">
        <v>0</v>
      </c>
      <c r="H249" s="60"/>
      <c r="I249" s="224">
        <f>E249*G249</f>
        <v>0</v>
      </c>
    </row>
    <row r="250" spans="1:9" customFormat="1" x14ac:dyDescent="0.25">
      <c r="A250" s="290" t="s">
        <v>44</v>
      </c>
      <c r="B250" s="296" t="s">
        <v>536</v>
      </c>
      <c r="C250" s="293" t="s">
        <v>318</v>
      </c>
      <c r="D250" s="286" t="s">
        <v>15</v>
      </c>
      <c r="E250" s="283">
        <v>4</v>
      </c>
      <c r="F250" s="278">
        <v>0</v>
      </c>
      <c r="G250" s="64"/>
      <c r="H250" s="275">
        <f t="shared" ref="H250:H251" si="41">E250*F250</f>
        <v>0</v>
      </c>
      <c r="I250" s="64"/>
    </row>
    <row r="251" spans="1:9" customFormat="1" x14ac:dyDescent="0.25">
      <c r="A251" s="290" t="s">
        <v>83</v>
      </c>
      <c r="B251" s="296" t="s">
        <v>536</v>
      </c>
      <c r="C251" s="293" t="s">
        <v>321</v>
      </c>
      <c r="D251" s="286" t="s">
        <v>15</v>
      </c>
      <c r="E251" s="283">
        <v>4</v>
      </c>
      <c r="F251" s="278">
        <v>0</v>
      </c>
      <c r="G251" s="64"/>
      <c r="H251" s="275">
        <f t="shared" si="41"/>
        <v>0</v>
      </c>
      <c r="I251" s="64"/>
    </row>
    <row r="252" spans="1:9" customFormat="1" x14ac:dyDescent="0.25">
      <c r="A252" s="291" t="s">
        <v>45</v>
      </c>
      <c r="B252" s="297" t="s">
        <v>535</v>
      </c>
      <c r="C252" s="294" t="s">
        <v>322</v>
      </c>
      <c r="D252" s="287" t="s">
        <v>15</v>
      </c>
      <c r="E252" s="284">
        <v>4</v>
      </c>
      <c r="F252" s="279"/>
      <c r="G252" s="224">
        <v>0</v>
      </c>
      <c r="H252" s="60"/>
      <c r="I252" s="224">
        <f>E252*G252</f>
        <v>0</v>
      </c>
    </row>
    <row r="253" spans="1:9" customFormat="1" x14ac:dyDescent="0.25">
      <c r="A253" s="290" t="s">
        <v>46</v>
      </c>
      <c r="B253" s="296" t="s">
        <v>536</v>
      </c>
      <c r="C253" s="293" t="s">
        <v>323</v>
      </c>
      <c r="D253" s="286" t="s">
        <v>15</v>
      </c>
      <c r="E253" s="283">
        <v>4</v>
      </c>
      <c r="F253" s="278">
        <v>0</v>
      </c>
      <c r="G253" s="64"/>
      <c r="H253" s="275">
        <f t="shared" ref="H253:H255" si="42">E253*F253</f>
        <v>0</v>
      </c>
      <c r="I253" s="64"/>
    </row>
    <row r="254" spans="1:9" customFormat="1" x14ac:dyDescent="0.25">
      <c r="A254" s="290" t="s">
        <v>77</v>
      </c>
      <c r="B254" s="296" t="s">
        <v>536</v>
      </c>
      <c r="C254" s="293" t="s">
        <v>324</v>
      </c>
      <c r="D254" s="286" t="s">
        <v>15</v>
      </c>
      <c r="E254" s="283">
        <v>4</v>
      </c>
      <c r="F254" s="278">
        <v>0</v>
      </c>
      <c r="G254" s="64"/>
      <c r="H254" s="275">
        <f t="shared" si="42"/>
        <v>0</v>
      </c>
      <c r="I254" s="64"/>
    </row>
    <row r="255" spans="1:9" customFormat="1" x14ac:dyDescent="0.25">
      <c r="A255" s="290" t="s">
        <v>78</v>
      </c>
      <c r="B255" s="296" t="s">
        <v>536</v>
      </c>
      <c r="C255" s="293" t="s">
        <v>325</v>
      </c>
      <c r="D255" s="286" t="s">
        <v>15</v>
      </c>
      <c r="E255" s="283">
        <v>4</v>
      </c>
      <c r="F255" s="278">
        <v>0</v>
      </c>
      <c r="G255" s="64"/>
      <c r="H255" s="275">
        <f t="shared" si="42"/>
        <v>0</v>
      </c>
      <c r="I255" s="64"/>
    </row>
    <row r="256" spans="1:9" customFormat="1" x14ac:dyDescent="0.25">
      <c r="A256" s="291" t="s">
        <v>16</v>
      </c>
      <c r="B256" s="297" t="s">
        <v>535</v>
      </c>
      <c r="C256" s="294" t="s">
        <v>328</v>
      </c>
      <c r="D256" s="287" t="s">
        <v>15</v>
      </c>
      <c r="E256" s="284">
        <v>4</v>
      </c>
      <c r="F256" s="279"/>
      <c r="G256" s="224">
        <v>0</v>
      </c>
      <c r="H256" s="60"/>
      <c r="I256" s="224">
        <f>E256*G256</f>
        <v>0</v>
      </c>
    </row>
    <row r="257" spans="1:9" customFormat="1" ht="15.75" thickBot="1" x14ac:dyDescent="0.3">
      <c r="A257" s="379" t="s">
        <v>17</v>
      </c>
      <c r="B257" s="298" t="s">
        <v>536</v>
      </c>
      <c r="C257" s="382" t="s">
        <v>326</v>
      </c>
      <c r="D257" s="288" t="s">
        <v>15</v>
      </c>
      <c r="E257" s="381">
        <v>4</v>
      </c>
      <c r="F257" s="280">
        <v>0</v>
      </c>
      <c r="G257" s="281"/>
      <c r="H257" s="380">
        <f>E257*F257</f>
        <v>0</v>
      </c>
      <c r="I257" s="352"/>
    </row>
    <row r="258" spans="1:9" customFormat="1" ht="15.75" thickBot="1" x14ac:dyDescent="0.3">
      <c r="A258" s="235"/>
      <c r="B258" s="236"/>
      <c r="C258" s="237" t="s">
        <v>497</v>
      </c>
      <c r="D258" s="238"/>
      <c r="E258" s="238"/>
      <c r="F258" s="239"/>
      <c r="G258" s="239"/>
      <c r="H258" s="240">
        <f>SUM(H239:H257)</f>
        <v>0</v>
      </c>
      <c r="I258" s="241">
        <f>SUM(I239:I257)</f>
        <v>0</v>
      </c>
    </row>
    <row r="259" spans="1:9" customFormat="1" ht="15.75" thickBot="1" x14ac:dyDescent="0.3">
      <c r="A259" s="344"/>
      <c r="B259" s="345"/>
      <c r="C259" s="346" t="s">
        <v>504</v>
      </c>
      <c r="D259" s="254"/>
      <c r="E259" s="254"/>
      <c r="F259" s="257"/>
      <c r="G259" s="257"/>
      <c r="H259" s="257"/>
      <c r="I259" s="258">
        <f>H258+I258</f>
        <v>0</v>
      </c>
    </row>
    <row r="260" spans="1:9" customFormat="1" ht="15.75" customHeight="1" thickBot="1" x14ac:dyDescent="0.3">
      <c r="A260" s="408" t="s">
        <v>448</v>
      </c>
      <c r="B260" s="410"/>
      <c r="C260" s="410"/>
      <c r="D260" s="410"/>
      <c r="E260" s="410"/>
      <c r="F260" s="410"/>
      <c r="G260" s="410"/>
      <c r="H260" s="410"/>
      <c r="I260" s="411"/>
    </row>
    <row r="261" spans="1:9" customFormat="1" x14ac:dyDescent="0.25">
      <c r="A261" s="289" t="s">
        <v>10</v>
      </c>
      <c r="B261" s="295" t="s">
        <v>535</v>
      </c>
      <c r="C261" s="292" t="s">
        <v>80</v>
      </c>
      <c r="D261" s="285" t="s">
        <v>12</v>
      </c>
      <c r="E261" s="303">
        <f>E195+E196+E205</f>
        <v>168.6</v>
      </c>
      <c r="F261" s="276"/>
      <c r="G261" s="277">
        <v>0</v>
      </c>
      <c r="H261" s="300"/>
      <c r="I261" s="232">
        <f t="shared" ref="I261:I266" si="43">E261*G261</f>
        <v>0</v>
      </c>
    </row>
    <row r="262" spans="1:9" customFormat="1" x14ac:dyDescent="0.25">
      <c r="A262" s="291" t="s">
        <v>11</v>
      </c>
      <c r="B262" s="297" t="s">
        <v>535</v>
      </c>
      <c r="C262" s="294" t="s">
        <v>449</v>
      </c>
      <c r="D262" s="287" t="s">
        <v>12</v>
      </c>
      <c r="E262" s="304">
        <f>E114+E144+E189+E244+E186</f>
        <v>53</v>
      </c>
      <c r="F262" s="279"/>
      <c r="G262" s="224">
        <v>0</v>
      </c>
      <c r="H262" s="301"/>
      <c r="I262" s="224">
        <f t="shared" si="43"/>
        <v>0</v>
      </c>
    </row>
    <row r="263" spans="1:9" customFormat="1" x14ac:dyDescent="0.25">
      <c r="A263" s="291" t="s">
        <v>39</v>
      </c>
      <c r="B263" s="297" t="s">
        <v>535</v>
      </c>
      <c r="C263" s="294" t="s">
        <v>452</v>
      </c>
      <c r="D263" s="287" t="s">
        <v>12</v>
      </c>
      <c r="E263" s="304">
        <f>E109+E111+E137+E177+E179+E183+E240+E242</f>
        <v>41</v>
      </c>
      <c r="F263" s="279"/>
      <c r="G263" s="224">
        <v>0</v>
      </c>
      <c r="H263" s="301"/>
      <c r="I263" s="224">
        <f t="shared" si="43"/>
        <v>0</v>
      </c>
    </row>
    <row r="264" spans="1:9" customFormat="1" x14ac:dyDescent="0.25">
      <c r="A264" s="291" t="s">
        <v>13</v>
      </c>
      <c r="B264" s="297" t="s">
        <v>535</v>
      </c>
      <c r="C264" s="294" t="s">
        <v>450</v>
      </c>
      <c r="D264" s="287" t="s">
        <v>12</v>
      </c>
      <c r="E264" s="304">
        <f>E261</f>
        <v>168.6</v>
      </c>
      <c r="F264" s="279"/>
      <c r="G264" s="224">
        <v>0</v>
      </c>
      <c r="H264" s="301"/>
      <c r="I264" s="224">
        <f t="shared" si="43"/>
        <v>0</v>
      </c>
    </row>
    <row r="265" spans="1:9" customFormat="1" x14ac:dyDescent="0.25">
      <c r="A265" s="291" t="s">
        <v>42</v>
      </c>
      <c r="B265" s="297" t="s">
        <v>535</v>
      </c>
      <c r="C265" s="294" t="s">
        <v>451</v>
      </c>
      <c r="D265" s="287" t="s">
        <v>12</v>
      </c>
      <c r="E265" s="304">
        <f>E262</f>
        <v>53</v>
      </c>
      <c r="F265" s="279"/>
      <c r="G265" s="224">
        <v>0</v>
      </c>
      <c r="H265" s="301"/>
      <c r="I265" s="224">
        <f t="shared" si="43"/>
        <v>0</v>
      </c>
    </row>
    <row r="266" spans="1:9" customFormat="1" ht="15.75" thickBot="1" x14ac:dyDescent="0.3">
      <c r="A266" s="360" t="s">
        <v>45</v>
      </c>
      <c r="B266" s="309" t="s">
        <v>535</v>
      </c>
      <c r="C266" s="400" t="s">
        <v>453</v>
      </c>
      <c r="D266" s="308" t="s">
        <v>12</v>
      </c>
      <c r="E266" s="363">
        <f>E263</f>
        <v>41</v>
      </c>
      <c r="F266" s="307"/>
      <c r="G266" s="225">
        <v>0</v>
      </c>
      <c r="H266" s="361"/>
      <c r="I266" s="337">
        <f t="shared" si="43"/>
        <v>0</v>
      </c>
    </row>
    <row r="267" spans="1:9" customFormat="1" ht="15.75" thickBot="1" x14ac:dyDescent="0.3">
      <c r="A267" s="245"/>
      <c r="B267" s="246"/>
      <c r="C267" s="247" t="s">
        <v>503</v>
      </c>
      <c r="D267" s="238"/>
      <c r="E267" s="238"/>
      <c r="F267" s="248"/>
      <c r="G267" s="249"/>
      <c r="H267" s="239">
        <f>SUM(H261:H266)</f>
        <v>0</v>
      </c>
      <c r="I267" s="250">
        <f>SUM(I261:I266)</f>
        <v>0</v>
      </c>
    </row>
    <row r="268" spans="1:9" customFormat="1" ht="15.75" thickBot="1" x14ac:dyDescent="0.3">
      <c r="A268" s="251"/>
      <c r="B268" s="252"/>
      <c r="C268" s="253" t="s">
        <v>500</v>
      </c>
      <c r="D268" s="254"/>
      <c r="E268" s="254"/>
      <c r="F268" s="255"/>
      <c r="G268" s="256"/>
      <c r="H268" s="257"/>
      <c r="I268" s="258">
        <f>H267+I267</f>
        <v>0</v>
      </c>
    </row>
    <row r="269" spans="1:9" customFormat="1" ht="15.75" thickBot="1" x14ac:dyDescent="0.3">
      <c r="A269" s="259"/>
      <c r="B269" s="260"/>
      <c r="C269" s="261" t="s">
        <v>501</v>
      </c>
      <c r="D269" s="262"/>
      <c r="E269" s="263"/>
      <c r="F269" s="248"/>
      <c r="G269" s="248"/>
      <c r="H269" s="264"/>
      <c r="I269" s="250">
        <f>I268+I259+I237+I169+I165+I129+I106+I60+I48+I40+I25+I173</f>
        <v>0</v>
      </c>
    </row>
    <row r="270" spans="1:9" customFormat="1" ht="15.75" thickBot="1" x14ac:dyDescent="0.3">
      <c r="A270" s="265"/>
      <c r="B270" s="266"/>
      <c r="C270" s="267" t="s">
        <v>502</v>
      </c>
      <c r="D270" s="268"/>
      <c r="E270" s="269"/>
      <c r="F270" s="270"/>
      <c r="G270" s="270"/>
      <c r="H270" s="271"/>
      <c r="I270" s="272">
        <f>I269/1.2*20%</f>
        <v>0</v>
      </c>
    </row>
  </sheetData>
  <autoFilter ref="A9:E9" xr:uid="{2CEBBF08-7017-4F0E-BCF6-C10BDC34B791}"/>
  <mergeCells count="24">
    <mergeCell ref="C238:I238"/>
    <mergeCell ref="A260:I260"/>
    <mergeCell ref="H1:I1"/>
    <mergeCell ref="F2:I2"/>
    <mergeCell ref="A5:I5"/>
    <mergeCell ref="A6:I6"/>
    <mergeCell ref="C61:I61"/>
    <mergeCell ref="C107:I107"/>
    <mergeCell ref="C130:I130"/>
    <mergeCell ref="C166:I166"/>
    <mergeCell ref="A174:I174"/>
    <mergeCell ref="C175:I175"/>
    <mergeCell ref="F7:G7"/>
    <mergeCell ref="H7:I7"/>
    <mergeCell ref="A10:I10"/>
    <mergeCell ref="C11:I11"/>
    <mergeCell ref="C170:I170"/>
    <mergeCell ref="C26:I26"/>
    <mergeCell ref="C41:I41"/>
    <mergeCell ref="C49:I49"/>
    <mergeCell ref="A7:A8"/>
    <mergeCell ref="C7:C8"/>
    <mergeCell ref="D7:D8"/>
    <mergeCell ref="E7:E8"/>
  </mergeCells>
  <phoneticPr fontId="9" type="noConversion"/>
  <pageMargins left="0.31496062992125984" right="0.31496062992125984" top="0.55118110236220474" bottom="0.35433070866141736" header="0.31496062992125984" footer="0.31496062992125984"/>
  <pageSetup paperSize="9" scale="7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C06B5-5F00-4ACC-B71A-884088057251}">
  <sheetPr>
    <pageSetUpPr fitToPage="1"/>
  </sheetPr>
  <dimension ref="A1:AE253"/>
  <sheetViews>
    <sheetView view="pageBreakPreview" zoomScale="130" zoomScaleNormal="100" zoomScaleSheetLayoutView="130" workbookViewId="0">
      <selection activeCell="C44" sqref="C44"/>
    </sheetView>
  </sheetViews>
  <sheetFormatPr defaultColWidth="9.140625" defaultRowHeight="15" x14ac:dyDescent="0.25"/>
  <cols>
    <col min="1" max="1" width="6" style="1" customWidth="1"/>
    <col min="2" max="2" width="17.7109375" style="5" customWidth="1"/>
    <col min="3" max="3" width="84.28515625" style="1" customWidth="1"/>
    <col min="4" max="4" width="8.85546875" style="1" customWidth="1"/>
    <col min="5" max="5" width="13.85546875" style="1" bestFit="1" customWidth="1"/>
    <col min="6" max="6" width="14.85546875" style="2" hidden="1" customWidth="1"/>
    <col min="7" max="8" width="11.42578125" style="2" hidden="1" customWidth="1"/>
    <col min="9" max="9" width="0" style="2" hidden="1" customWidth="1"/>
    <col min="10" max="16384" width="9.140625" style="2"/>
  </cols>
  <sheetData>
    <row r="1" spans="1:9" ht="19.5" thickBot="1" x14ac:dyDescent="0.3">
      <c r="A1" s="7"/>
      <c r="B1" s="7"/>
      <c r="C1" s="7"/>
      <c r="E1" s="8" t="s">
        <v>24</v>
      </c>
    </row>
    <row r="2" spans="1:9" ht="15.75" x14ac:dyDescent="0.25">
      <c r="A2" s="9" t="s">
        <v>25</v>
      </c>
      <c r="B2" s="9"/>
      <c r="C2" s="9"/>
      <c r="E2" s="11" t="s">
        <v>26</v>
      </c>
    </row>
    <row r="3" spans="1:9" ht="15.75" x14ac:dyDescent="0.25">
      <c r="A3" s="12" t="s">
        <v>32</v>
      </c>
      <c r="B3" s="12"/>
      <c r="C3" s="12"/>
      <c r="E3" s="10"/>
    </row>
    <row r="4" spans="1:9" ht="15.75" x14ac:dyDescent="0.25">
      <c r="A4" s="9" t="s">
        <v>27</v>
      </c>
      <c r="B4" s="9"/>
      <c r="C4" s="9"/>
      <c r="E4" s="11" t="s">
        <v>28</v>
      </c>
    </row>
    <row r="5" spans="1:9" ht="15.75" x14ac:dyDescent="0.25">
      <c r="A5" s="12" t="s">
        <v>33</v>
      </c>
      <c r="B5" s="12"/>
      <c r="C5" s="12"/>
      <c r="E5" s="13"/>
    </row>
    <row r="6" spans="1:9" ht="15.75" x14ac:dyDescent="0.25">
      <c r="A6" s="12" t="s">
        <v>34</v>
      </c>
      <c r="B6" s="12"/>
      <c r="C6" s="12"/>
      <c r="E6" s="11" t="s">
        <v>456</v>
      </c>
    </row>
    <row r="7" spans="1:9" ht="15.75" x14ac:dyDescent="0.25">
      <c r="A7" s="14" t="s">
        <v>35</v>
      </c>
      <c r="B7" s="14"/>
      <c r="C7" s="14"/>
      <c r="E7" s="11"/>
    </row>
    <row r="8" spans="1:9" ht="15.75" x14ac:dyDescent="0.25">
      <c r="A8" s="14" t="s">
        <v>127</v>
      </c>
      <c r="B8" s="14"/>
      <c r="C8" s="14"/>
      <c r="E8" s="11"/>
    </row>
    <row r="9" spans="1:9" ht="27.75" x14ac:dyDescent="0.4">
      <c r="A9" s="15"/>
      <c r="B9" s="15"/>
      <c r="C9" s="15"/>
      <c r="E9" s="11" t="s">
        <v>29</v>
      </c>
    </row>
    <row r="10" spans="1:9" ht="15" customHeight="1" x14ac:dyDescent="0.25">
      <c r="A10" s="420" t="s">
        <v>521</v>
      </c>
      <c r="B10" s="420"/>
      <c r="C10" s="420"/>
      <c r="D10" s="420"/>
      <c r="E10" s="420"/>
    </row>
    <row r="11" spans="1:9" ht="22.5" customHeight="1" thickBot="1" x14ac:dyDescent="0.3">
      <c r="A11" s="421" t="s">
        <v>150</v>
      </c>
      <c r="B11" s="421"/>
      <c r="C11" s="421"/>
      <c r="D11" s="421"/>
      <c r="E11" s="421"/>
    </row>
    <row r="12" spans="1:9" s="3" customFormat="1" ht="15" customHeight="1" x14ac:dyDescent="0.25">
      <c r="A12" s="412" t="s">
        <v>0</v>
      </c>
      <c r="B12" s="16" t="s">
        <v>1</v>
      </c>
      <c r="C12" s="412" t="s">
        <v>2</v>
      </c>
      <c r="D12" s="412" t="s">
        <v>3</v>
      </c>
      <c r="E12" s="412" t="s">
        <v>4</v>
      </c>
    </row>
    <row r="13" spans="1:9" ht="15.75" thickBot="1" x14ac:dyDescent="0.3">
      <c r="A13" s="413"/>
      <c r="B13" s="17" t="s">
        <v>5</v>
      </c>
      <c r="C13" s="413"/>
      <c r="D13" s="413"/>
      <c r="E13" s="414"/>
    </row>
    <row r="14" spans="1:9" ht="15.75" thickBot="1" x14ac:dyDescent="0.3">
      <c r="A14" s="190"/>
      <c r="B14" s="96"/>
      <c r="C14" s="191"/>
      <c r="D14" s="192"/>
      <c r="E14" s="189"/>
    </row>
    <row r="15" spans="1:9" ht="15.75" thickBot="1" x14ac:dyDescent="0.3">
      <c r="A15" s="455" t="s">
        <v>527</v>
      </c>
      <c r="B15" s="409"/>
      <c r="C15" s="409"/>
      <c r="D15" s="409"/>
      <c r="E15" s="456"/>
    </row>
    <row r="16" spans="1:9" customFormat="1" x14ac:dyDescent="0.25">
      <c r="A16" s="111"/>
      <c r="B16" s="112" t="s">
        <v>6</v>
      </c>
      <c r="C16" s="32" t="s">
        <v>172</v>
      </c>
      <c r="D16" s="113"/>
      <c r="E16" s="114"/>
      <c r="F16" s="85"/>
      <c r="G16" s="85"/>
      <c r="H16" s="86"/>
      <c r="I16" s="87"/>
    </row>
    <row r="17" spans="1:9" customFormat="1" ht="25.5" x14ac:dyDescent="0.25">
      <c r="A17" s="36">
        <v>1</v>
      </c>
      <c r="B17" s="52"/>
      <c r="C17" s="37" t="s">
        <v>36</v>
      </c>
      <c r="D17" s="38" t="s">
        <v>38</v>
      </c>
      <c r="E17" s="39">
        <v>328.26</v>
      </c>
      <c r="F17" s="85"/>
      <c r="G17" s="85"/>
      <c r="H17" s="86"/>
      <c r="I17" s="87"/>
    </row>
    <row r="18" spans="1:9" customFormat="1" ht="25.5" x14ac:dyDescent="0.25">
      <c r="A18" s="36" t="s">
        <v>11</v>
      </c>
      <c r="B18" s="52"/>
      <c r="C18" s="37" t="s">
        <v>22</v>
      </c>
      <c r="D18" s="38" t="s">
        <v>38</v>
      </c>
      <c r="E18" s="39">
        <v>10.15</v>
      </c>
      <c r="F18" s="85"/>
      <c r="G18" s="85"/>
      <c r="H18" s="86"/>
      <c r="I18" s="87"/>
    </row>
    <row r="19" spans="1:9" customFormat="1" x14ac:dyDescent="0.25">
      <c r="A19" s="36" t="s">
        <v>39</v>
      </c>
      <c r="B19" s="52"/>
      <c r="C19" s="37" t="s">
        <v>40</v>
      </c>
      <c r="D19" s="38" t="s">
        <v>7</v>
      </c>
      <c r="E19" s="39">
        <v>10.15</v>
      </c>
      <c r="F19" s="85"/>
      <c r="G19" s="85"/>
      <c r="H19" s="86"/>
      <c r="I19" s="87"/>
    </row>
    <row r="20" spans="1:9" customFormat="1" x14ac:dyDescent="0.25">
      <c r="A20" s="36" t="s">
        <v>13</v>
      </c>
      <c r="B20" s="52"/>
      <c r="C20" s="37" t="s">
        <v>41</v>
      </c>
      <c r="D20" s="38" t="s">
        <v>21</v>
      </c>
      <c r="E20" s="39">
        <f>(E17+E18)*1.6</f>
        <v>541.45600000000002</v>
      </c>
      <c r="F20" s="85"/>
      <c r="G20" s="85"/>
      <c r="H20" s="86"/>
      <c r="I20" s="87"/>
    </row>
    <row r="21" spans="1:9" customFormat="1" ht="25.5" x14ac:dyDescent="0.25">
      <c r="A21" s="36" t="s">
        <v>42</v>
      </c>
      <c r="B21" s="52"/>
      <c r="C21" s="37" t="s">
        <v>227</v>
      </c>
      <c r="D21" s="38" t="s">
        <v>102</v>
      </c>
      <c r="E21" s="39">
        <v>391.44299999999998</v>
      </c>
      <c r="F21" s="85"/>
      <c r="G21" s="85"/>
      <c r="H21" s="86"/>
      <c r="I21" s="87"/>
    </row>
    <row r="22" spans="1:9" customFormat="1" ht="15.75" x14ac:dyDescent="0.25">
      <c r="A22" s="36" t="s">
        <v>45</v>
      </c>
      <c r="B22" s="52"/>
      <c r="C22" s="37" t="s">
        <v>43</v>
      </c>
      <c r="D22" s="38" t="s">
        <v>38</v>
      </c>
      <c r="E22" s="39">
        <v>40.21</v>
      </c>
      <c r="F22" s="85"/>
      <c r="G22" s="85"/>
      <c r="H22" s="86"/>
      <c r="I22" s="87"/>
    </row>
    <row r="23" spans="1:9" customFormat="1" x14ac:dyDescent="0.25">
      <c r="A23" s="40" t="s">
        <v>46</v>
      </c>
      <c r="B23" s="46"/>
      <c r="C23" s="41" t="s">
        <v>23</v>
      </c>
      <c r="D23" s="49" t="s">
        <v>7</v>
      </c>
      <c r="E23" s="70">
        <f>1.1*E22</f>
        <v>44.231000000000002</v>
      </c>
      <c r="F23" s="85"/>
      <c r="G23" s="85"/>
      <c r="H23" s="86"/>
      <c r="I23" s="87"/>
    </row>
    <row r="24" spans="1:9" customFormat="1" ht="15.75" x14ac:dyDescent="0.25">
      <c r="A24" s="36" t="s">
        <v>16</v>
      </c>
      <c r="B24" s="52"/>
      <c r="C24" s="51" t="s">
        <v>173</v>
      </c>
      <c r="D24" s="38" t="s">
        <v>38</v>
      </c>
      <c r="E24" s="39">
        <v>20.11</v>
      </c>
      <c r="F24" s="85"/>
      <c r="G24" s="85"/>
      <c r="H24" s="86"/>
      <c r="I24" s="87"/>
    </row>
    <row r="25" spans="1:9" customFormat="1" ht="15.75" x14ac:dyDescent="0.25">
      <c r="A25" s="40" t="s">
        <v>17</v>
      </c>
      <c r="B25" s="46"/>
      <c r="C25" s="47" t="s">
        <v>37</v>
      </c>
      <c r="D25" s="49" t="s">
        <v>96</v>
      </c>
      <c r="E25" s="70">
        <f>1.1*E24</f>
        <v>22.121000000000002</v>
      </c>
      <c r="F25" s="85"/>
      <c r="G25" s="85"/>
      <c r="H25" s="86"/>
      <c r="I25" s="87"/>
    </row>
    <row r="26" spans="1:9" customFormat="1" ht="25.5" x14ac:dyDescent="0.25">
      <c r="A26" s="36" t="s">
        <v>18</v>
      </c>
      <c r="B26" s="52"/>
      <c r="C26" s="37" t="s">
        <v>47</v>
      </c>
      <c r="D26" s="38" t="s">
        <v>7</v>
      </c>
      <c r="E26" s="39">
        <v>205.57</v>
      </c>
      <c r="F26" s="85"/>
      <c r="G26" s="85"/>
      <c r="H26" s="86"/>
      <c r="I26" s="87"/>
    </row>
    <row r="27" spans="1:9" customFormat="1" x14ac:dyDescent="0.25">
      <c r="A27" s="40" t="s">
        <v>90</v>
      </c>
      <c r="B27" s="46"/>
      <c r="C27" s="41" t="s">
        <v>23</v>
      </c>
      <c r="D27" s="49" t="s">
        <v>7</v>
      </c>
      <c r="E27" s="70">
        <f>1.1*E26</f>
        <v>226.12700000000001</v>
      </c>
      <c r="F27" s="85"/>
      <c r="G27" s="85"/>
      <c r="H27" s="86"/>
      <c r="I27" s="87"/>
    </row>
    <row r="28" spans="1:9" customFormat="1" ht="16.5" thickBot="1" x14ac:dyDescent="0.3">
      <c r="A28" s="42" t="s">
        <v>19</v>
      </c>
      <c r="B28" s="73"/>
      <c r="C28" s="43" t="s">
        <v>8</v>
      </c>
      <c r="D28" s="44" t="s">
        <v>38</v>
      </c>
      <c r="E28" s="45">
        <v>205.57</v>
      </c>
      <c r="F28" s="85"/>
      <c r="G28" s="85"/>
      <c r="H28" s="86"/>
      <c r="I28" s="87"/>
    </row>
    <row r="29" spans="1:9" customFormat="1" x14ac:dyDescent="0.25">
      <c r="A29" s="111"/>
      <c r="B29" s="112" t="s">
        <v>9</v>
      </c>
      <c r="C29" s="32" t="s">
        <v>468</v>
      </c>
      <c r="D29" s="113"/>
      <c r="E29" s="114"/>
      <c r="F29" s="85"/>
      <c r="G29" s="85"/>
      <c r="H29" s="86"/>
      <c r="I29" s="87"/>
    </row>
    <row r="30" spans="1:9" customFormat="1" ht="25.5" x14ac:dyDescent="0.25">
      <c r="A30" s="36">
        <v>1</v>
      </c>
      <c r="B30" s="52"/>
      <c r="C30" s="37" t="s">
        <v>36</v>
      </c>
      <c r="D30" s="38" t="s">
        <v>38</v>
      </c>
      <c r="E30" s="39">
        <v>320.54000000000002</v>
      </c>
      <c r="F30" s="85"/>
      <c r="G30" s="85"/>
      <c r="H30" s="86"/>
      <c r="I30" s="87"/>
    </row>
    <row r="31" spans="1:9" customFormat="1" ht="25.5" x14ac:dyDescent="0.25">
      <c r="A31" s="36" t="s">
        <v>11</v>
      </c>
      <c r="B31" s="52"/>
      <c r="C31" s="37" t="s">
        <v>22</v>
      </c>
      <c r="D31" s="38" t="s">
        <v>38</v>
      </c>
      <c r="E31" s="39">
        <v>9.92</v>
      </c>
      <c r="F31" s="85"/>
      <c r="G31" s="85"/>
      <c r="H31" s="86"/>
      <c r="I31" s="87"/>
    </row>
    <row r="32" spans="1:9" customFormat="1" x14ac:dyDescent="0.25">
      <c r="A32" s="36" t="s">
        <v>39</v>
      </c>
      <c r="B32" s="52"/>
      <c r="C32" s="37" t="s">
        <v>40</v>
      </c>
      <c r="D32" s="38" t="s">
        <v>7</v>
      </c>
      <c r="E32" s="39">
        <v>9.92</v>
      </c>
      <c r="F32" s="85"/>
      <c r="G32" s="85"/>
      <c r="H32" s="86"/>
      <c r="I32" s="87"/>
    </row>
    <row r="33" spans="1:11" customFormat="1" x14ac:dyDescent="0.25">
      <c r="A33" s="36" t="s">
        <v>13</v>
      </c>
      <c r="B33" s="52"/>
      <c r="C33" s="37" t="s">
        <v>41</v>
      </c>
      <c r="D33" s="38" t="s">
        <v>21</v>
      </c>
      <c r="E33" s="39">
        <f>(E30+E31)*1.6</f>
        <v>528.7360000000001</v>
      </c>
      <c r="F33" s="85"/>
      <c r="G33" s="85"/>
      <c r="H33" s="86"/>
      <c r="I33" s="87"/>
    </row>
    <row r="34" spans="1:11" customFormat="1" ht="15.75" x14ac:dyDescent="0.25">
      <c r="A34" s="36" t="s">
        <v>42</v>
      </c>
      <c r="B34" s="52"/>
      <c r="C34" s="37" t="s">
        <v>43</v>
      </c>
      <c r="D34" s="38" t="s">
        <v>38</v>
      </c>
      <c r="E34" s="39">
        <v>4.17</v>
      </c>
      <c r="F34" s="85"/>
      <c r="G34" s="85"/>
      <c r="H34" s="86"/>
      <c r="I34" s="87"/>
    </row>
    <row r="35" spans="1:11" customFormat="1" x14ac:dyDescent="0.25">
      <c r="A35" s="40" t="s">
        <v>44</v>
      </c>
      <c r="B35" s="46"/>
      <c r="C35" s="41" t="s">
        <v>23</v>
      </c>
      <c r="D35" s="49" t="s">
        <v>7</v>
      </c>
      <c r="E35" s="70">
        <f>1.1*E34</f>
        <v>4.5870000000000006</v>
      </c>
      <c r="F35" s="85"/>
      <c r="G35" s="85"/>
      <c r="H35" s="86"/>
      <c r="I35" s="87"/>
    </row>
    <row r="36" spans="1:11" ht="15.75" x14ac:dyDescent="0.25">
      <c r="A36" s="36" t="s">
        <v>45</v>
      </c>
      <c r="B36" s="52"/>
      <c r="C36" s="37" t="s">
        <v>469</v>
      </c>
      <c r="D36" s="38" t="s">
        <v>38</v>
      </c>
      <c r="E36" s="39">
        <v>17.54</v>
      </c>
      <c r="K36" s="4"/>
    </row>
    <row r="37" spans="1:11" ht="15.75" x14ac:dyDescent="0.25">
      <c r="A37" s="40" t="s">
        <v>46</v>
      </c>
      <c r="B37" s="46"/>
      <c r="C37" s="41" t="s">
        <v>23</v>
      </c>
      <c r="D37" s="49" t="s">
        <v>96</v>
      </c>
      <c r="E37" s="70">
        <f>1.1*E36</f>
        <v>19.294</v>
      </c>
    </row>
    <row r="38" spans="1:11" customFormat="1" ht="25.5" x14ac:dyDescent="0.25">
      <c r="A38" s="36" t="s">
        <v>16</v>
      </c>
      <c r="B38" s="52"/>
      <c r="C38" s="37" t="s">
        <v>47</v>
      </c>
      <c r="D38" s="38" t="s">
        <v>7</v>
      </c>
      <c r="E38" s="39">
        <v>283.70999999999998</v>
      </c>
      <c r="F38" s="85"/>
      <c r="G38" s="85"/>
      <c r="H38" s="86"/>
      <c r="I38" s="87"/>
    </row>
    <row r="39" spans="1:11" customFormat="1" x14ac:dyDescent="0.25">
      <c r="A39" s="40" t="s">
        <v>17</v>
      </c>
      <c r="B39" s="46"/>
      <c r="C39" s="41" t="s">
        <v>23</v>
      </c>
      <c r="D39" s="49" t="s">
        <v>7</v>
      </c>
      <c r="E39" s="70">
        <v>138.52000000000001</v>
      </c>
      <c r="F39" s="85"/>
      <c r="G39" s="85"/>
      <c r="H39" s="86"/>
      <c r="I39" s="87"/>
    </row>
    <row r="40" spans="1:11" customFormat="1" x14ac:dyDescent="0.25">
      <c r="A40" s="40" t="s">
        <v>84</v>
      </c>
      <c r="B40" s="46"/>
      <c r="C40" s="41" t="s">
        <v>484</v>
      </c>
      <c r="D40" s="49" t="s">
        <v>7</v>
      </c>
      <c r="E40" s="70">
        <v>173.56</v>
      </c>
      <c r="F40" s="85"/>
      <c r="G40" s="85"/>
      <c r="H40" s="86"/>
      <c r="I40" s="87"/>
    </row>
    <row r="41" spans="1:11" customFormat="1" ht="16.5" thickBot="1" x14ac:dyDescent="0.3">
      <c r="A41" s="42" t="s">
        <v>18</v>
      </c>
      <c r="B41" s="73"/>
      <c r="C41" s="43" t="s">
        <v>8</v>
      </c>
      <c r="D41" s="44" t="s">
        <v>38</v>
      </c>
      <c r="E41" s="45">
        <v>283.70999999999998</v>
      </c>
      <c r="F41" s="85"/>
      <c r="G41" s="85"/>
      <c r="H41" s="86"/>
      <c r="I41" s="87"/>
    </row>
    <row r="42" spans="1:11" customFormat="1" ht="15.75" thickBot="1" x14ac:dyDescent="0.3">
      <c r="A42" s="111"/>
      <c r="B42" s="112" t="s">
        <v>81</v>
      </c>
      <c r="C42" s="32" t="s">
        <v>263</v>
      </c>
      <c r="D42" s="113"/>
      <c r="E42" s="114"/>
      <c r="F42" s="85"/>
      <c r="G42" s="85"/>
      <c r="H42" s="86"/>
      <c r="I42" s="87"/>
    </row>
    <row r="43" spans="1:11" customFormat="1" x14ac:dyDescent="0.25">
      <c r="A43" s="36" t="s">
        <v>10</v>
      </c>
      <c r="B43" s="52"/>
      <c r="C43" s="51" t="s">
        <v>537</v>
      </c>
      <c r="D43" s="38" t="s">
        <v>15</v>
      </c>
      <c r="E43" s="72">
        <v>8</v>
      </c>
      <c r="F43" s="67"/>
      <c r="G43" s="53">
        <v>0</v>
      </c>
      <c r="H43" s="54"/>
      <c r="I43" s="204">
        <f>E43*G43</f>
        <v>0</v>
      </c>
    </row>
    <row r="44" spans="1:11" customFormat="1" x14ac:dyDescent="0.25">
      <c r="A44" s="36" t="s">
        <v>11</v>
      </c>
      <c r="B44" s="52"/>
      <c r="C44" s="51" t="s">
        <v>55</v>
      </c>
      <c r="D44" s="38" t="s">
        <v>15</v>
      </c>
      <c r="E44" s="72">
        <v>8</v>
      </c>
      <c r="F44" s="65">
        <v>0</v>
      </c>
      <c r="G44" s="56"/>
      <c r="H44" s="57">
        <f>E44*F44</f>
        <v>0</v>
      </c>
      <c r="I44" s="205"/>
    </row>
    <row r="45" spans="1:11" customFormat="1" x14ac:dyDescent="0.25">
      <c r="A45" s="40" t="s">
        <v>50</v>
      </c>
      <c r="B45" s="46"/>
      <c r="C45" s="47" t="s">
        <v>264</v>
      </c>
      <c r="D45" s="49" t="s">
        <v>15</v>
      </c>
      <c r="E45" s="50">
        <v>4</v>
      </c>
      <c r="F45" s="66"/>
      <c r="G45" s="59">
        <v>0</v>
      </c>
      <c r="H45" s="60"/>
      <c r="I45" s="206">
        <f>E45*G45</f>
        <v>0</v>
      </c>
    </row>
    <row r="46" spans="1:11" customFormat="1" x14ac:dyDescent="0.25">
      <c r="A46" s="40" t="s">
        <v>51</v>
      </c>
      <c r="B46" s="46"/>
      <c r="C46" s="47" t="s">
        <v>265</v>
      </c>
      <c r="D46" s="49" t="s">
        <v>15</v>
      </c>
      <c r="E46" s="50">
        <v>4</v>
      </c>
      <c r="F46" s="66"/>
      <c r="G46" s="59">
        <v>0</v>
      </c>
      <c r="H46" s="60"/>
      <c r="I46" s="206">
        <f>E46*G46</f>
        <v>0</v>
      </c>
    </row>
    <row r="47" spans="1:11" customFormat="1" ht="15.75" thickBot="1" x14ac:dyDescent="0.3">
      <c r="A47" s="79" t="s">
        <v>39</v>
      </c>
      <c r="B47" s="80"/>
      <c r="C47" s="43" t="s">
        <v>56</v>
      </c>
      <c r="D47" s="81" t="s">
        <v>15</v>
      </c>
      <c r="E47" s="82">
        <v>8</v>
      </c>
      <c r="F47" s="68">
        <v>0</v>
      </c>
      <c r="G47" s="62"/>
      <c r="H47" s="63">
        <f t="shared" ref="H47" si="0">E47*F47</f>
        <v>0</v>
      </c>
      <c r="I47" s="207"/>
    </row>
    <row r="48" spans="1:11" customFormat="1" x14ac:dyDescent="0.25">
      <c r="A48" s="106"/>
      <c r="B48" s="107" t="s">
        <v>82</v>
      </c>
      <c r="C48" s="108" t="s">
        <v>454</v>
      </c>
      <c r="D48" s="109"/>
      <c r="E48" s="110"/>
      <c r="F48" s="85"/>
      <c r="G48" s="85"/>
      <c r="H48" s="86"/>
      <c r="I48" s="87"/>
    </row>
    <row r="49" spans="1:9" customFormat="1" ht="25.5" x14ac:dyDescent="0.25">
      <c r="A49" s="36" t="s">
        <v>10</v>
      </c>
      <c r="B49" s="52"/>
      <c r="C49" s="51" t="s">
        <v>174</v>
      </c>
      <c r="D49" s="38" t="s">
        <v>7</v>
      </c>
      <c r="E49" s="48">
        <v>30.24</v>
      </c>
      <c r="F49" s="65"/>
      <c r="G49" s="62"/>
      <c r="H49" s="57"/>
      <c r="I49" s="207"/>
    </row>
    <row r="50" spans="1:9" customFormat="1" x14ac:dyDescent="0.25">
      <c r="A50" s="40" t="s">
        <v>48</v>
      </c>
      <c r="B50" s="46"/>
      <c r="C50" s="47" t="s">
        <v>175</v>
      </c>
      <c r="D50" s="49" t="s">
        <v>15</v>
      </c>
      <c r="E50" s="50">
        <v>108</v>
      </c>
      <c r="F50" s="65"/>
      <c r="G50" s="62"/>
      <c r="H50" s="57"/>
      <c r="I50" s="207"/>
    </row>
    <row r="51" spans="1:9" customFormat="1" x14ac:dyDescent="0.25">
      <c r="A51" s="40" t="s">
        <v>49</v>
      </c>
      <c r="B51" s="46"/>
      <c r="C51" s="47" t="s">
        <v>177</v>
      </c>
      <c r="D51" s="49" t="s">
        <v>12</v>
      </c>
      <c r="E51" s="50">
        <v>10.39</v>
      </c>
      <c r="F51" s="65"/>
      <c r="G51" s="62"/>
      <c r="H51" s="57"/>
      <c r="I51" s="207"/>
    </row>
    <row r="52" spans="1:9" customFormat="1" x14ac:dyDescent="0.25">
      <c r="A52" s="40" t="s">
        <v>138</v>
      </c>
      <c r="B52" s="46"/>
      <c r="C52" s="47" t="s">
        <v>179</v>
      </c>
      <c r="D52" s="49" t="s">
        <v>7</v>
      </c>
      <c r="E52" s="50">
        <v>2.82</v>
      </c>
      <c r="F52" s="93"/>
      <c r="G52" s="93"/>
      <c r="H52" s="93"/>
      <c r="I52" s="93"/>
    </row>
    <row r="53" spans="1:9" customFormat="1" x14ac:dyDescent="0.25">
      <c r="A53" s="40" t="s">
        <v>137</v>
      </c>
      <c r="B53" s="46"/>
      <c r="C53" s="47" t="s">
        <v>244</v>
      </c>
      <c r="D53" s="49" t="s">
        <v>15</v>
      </c>
      <c r="E53" s="50">
        <v>30</v>
      </c>
      <c r="F53" s="93"/>
      <c r="G53" s="93"/>
      <c r="H53" s="93"/>
      <c r="I53" s="93"/>
    </row>
    <row r="54" spans="1:9" customFormat="1" x14ac:dyDescent="0.25">
      <c r="A54" s="36" t="s">
        <v>11</v>
      </c>
      <c r="B54" s="52"/>
      <c r="C54" s="51" t="s">
        <v>253</v>
      </c>
      <c r="D54" s="38" t="s">
        <v>15</v>
      </c>
      <c r="E54" s="48">
        <v>1</v>
      </c>
      <c r="F54" s="65"/>
      <c r="G54" s="62"/>
      <c r="H54" s="57"/>
      <c r="I54" s="207"/>
    </row>
    <row r="55" spans="1:9" customFormat="1" x14ac:dyDescent="0.25">
      <c r="A55" s="40" t="s">
        <v>50</v>
      </c>
      <c r="B55" s="46"/>
      <c r="C55" s="47" t="s">
        <v>377</v>
      </c>
      <c r="D55" s="49" t="s">
        <v>15</v>
      </c>
      <c r="E55" s="50">
        <v>14</v>
      </c>
      <c r="F55" s="93"/>
      <c r="G55" s="93"/>
      <c r="H55" s="93"/>
      <c r="I55" s="93"/>
    </row>
    <row r="56" spans="1:9" customFormat="1" x14ac:dyDescent="0.25">
      <c r="A56" s="40" t="s">
        <v>51</v>
      </c>
      <c r="B56" s="46"/>
      <c r="C56" s="47" t="s">
        <v>378</v>
      </c>
      <c r="D56" s="49" t="s">
        <v>15</v>
      </c>
      <c r="E56" s="50">
        <v>10</v>
      </c>
      <c r="F56" s="93"/>
      <c r="G56" s="93"/>
      <c r="H56" s="93"/>
      <c r="I56" s="93"/>
    </row>
    <row r="57" spans="1:9" customFormat="1" ht="15.75" thickBot="1" x14ac:dyDescent="0.3">
      <c r="A57" s="89" t="s">
        <v>60</v>
      </c>
      <c r="B57" s="90"/>
      <c r="C57" s="91" t="s">
        <v>379</v>
      </c>
      <c r="D57" s="92" t="s">
        <v>7</v>
      </c>
      <c r="E57" s="115">
        <v>0.1</v>
      </c>
      <c r="F57" s="93"/>
      <c r="G57" s="93"/>
      <c r="H57" s="93"/>
      <c r="I57" s="93"/>
    </row>
    <row r="58" spans="1:9" ht="22.5" customHeight="1" x14ac:dyDescent="0.25">
      <c r="A58" s="33"/>
      <c r="B58" s="34" t="s">
        <v>387</v>
      </c>
      <c r="C58" s="32" t="s">
        <v>184</v>
      </c>
      <c r="D58" s="74"/>
      <c r="E58" s="35"/>
    </row>
    <row r="59" spans="1:9" ht="25.5" x14ac:dyDescent="0.25">
      <c r="A59" s="36" t="s">
        <v>10</v>
      </c>
      <c r="B59" s="52"/>
      <c r="C59" s="37" t="s">
        <v>190</v>
      </c>
      <c r="D59" s="38" t="s">
        <v>12</v>
      </c>
      <c r="E59" s="39">
        <v>18</v>
      </c>
    </row>
    <row r="60" spans="1:9" ht="38.25" x14ac:dyDescent="0.25">
      <c r="A60" s="40" t="s">
        <v>48</v>
      </c>
      <c r="B60" s="46"/>
      <c r="C60" s="41" t="s">
        <v>191</v>
      </c>
      <c r="D60" s="49" t="s">
        <v>12</v>
      </c>
      <c r="E60" s="70">
        <v>18</v>
      </c>
    </row>
    <row r="61" spans="1:9" ht="25.5" x14ac:dyDescent="0.25">
      <c r="A61" s="40" t="s">
        <v>49</v>
      </c>
      <c r="B61" s="46"/>
      <c r="C61" s="47" t="s">
        <v>267</v>
      </c>
      <c r="D61" s="49" t="s">
        <v>15</v>
      </c>
      <c r="E61" s="50">
        <v>4</v>
      </c>
    </row>
    <row r="62" spans="1:9" x14ac:dyDescent="0.25">
      <c r="A62" s="40" t="s">
        <v>138</v>
      </c>
      <c r="B62" s="46"/>
      <c r="C62" s="41" t="s">
        <v>256</v>
      </c>
      <c r="D62" s="49" t="s">
        <v>15</v>
      </c>
      <c r="E62" s="50">
        <v>4</v>
      </c>
    </row>
    <row r="63" spans="1:9" x14ac:dyDescent="0.25">
      <c r="A63" s="40" t="s">
        <v>137</v>
      </c>
      <c r="B63" s="46"/>
      <c r="C63" s="41" t="s">
        <v>258</v>
      </c>
      <c r="D63" s="49" t="s">
        <v>101</v>
      </c>
      <c r="E63" s="70">
        <v>1.47</v>
      </c>
    </row>
    <row r="64" spans="1:9" x14ac:dyDescent="0.25">
      <c r="A64" s="40" t="s">
        <v>136</v>
      </c>
      <c r="B64" s="46"/>
      <c r="C64" s="41" t="s">
        <v>259</v>
      </c>
      <c r="D64" s="49" t="s">
        <v>101</v>
      </c>
      <c r="E64" s="70">
        <v>2.06</v>
      </c>
    </row>
    <row r="65" spans="1:9" x14ac:dyDescent="0.25">
      <c r="A65" s="40" t="s">
        <v>135</v>
      </c>
      <c r="B65" s="46"/>
      <c r="C65" s="41" t="s">
        <v>241</v>
      </c>
      <c r="D65" s="49" t="s">
        <v>15</v>
      </c>
      <c r="E65" s="50">
        <v>4</v>
      </c>
    </row>
    <row r="66" spans="1:9" x14ac:dyDescent="0.25">
      <c r="A66" s="40" t="s">
        <v>134</v>
      </c>
      <c r="B66" s="46"/>
      <c r="C66" s="41" t="s">
        <v>243</v>
      </c>
      <c r="D66" s="49" t="s">
        <v>102</v>
      </c>
      <c r="E66" s="70">
        <v>0.14000000000000001</v>
      </c>
    </row>
    <row r="67" spans="1:9" ht="25.5" x14ac:dyDescent="0.25">
      <c r="A67" s="36" t="s">
        <v>11</v>
      </c>
      <c r="B67" s="52"/>
      <c r="C67" s="37" t="s">
        <v>185</v>
      </c>
      <c r="D67" s="38" t="s">
        <v>12</v>
      </c>
      <c r="E67" s="39">
        <v>161</v>
      </c>
    </row>
    <row r="68" spans="1:9" ht="38.25" x14ac:dyDescent="0.25">
      <c r="A68" s="40" t="s">
        <v>50</v>
      </c>
      <c r="B68" s="46"/>
      <c r="C68" s="41" t="s">
        <v>186</v>
      </c>
      <c r="D68" s="49" t="s">
        <v>12</v>
      </c>
      <c r="E68" s="70">
        <v>161</v>
      </c>
    </row>
    <row r="69" spans="1:9" ht="25.5" x14ac:dyDescent="0.25">
      <c r="A69" s="40" t="s">
        <v>51</v>
      </c>
      <c r="B69" s="46"/>
      <c r="C69" s="47" t="s">
        <v>156</v>
      </c>
      <c r="D69" s="49" t="s">
        <v>15</v>
      </c>
      <c r="E69" s="50">
        <v>4</v>
      </c>
    </row>
    <row r="70" spans="1:9" x14ac:dyDescent="0.25">
      <c r="A70" s="40" t="s">
        <v>60</v>
      </c>
      <c r="B70" s="46"/>
      <c r="C70" s="47" t="s">
        <v>268</v>
      </c>
      <c r="D70" s="49" t="s">
        <v>15</v>
      </c>
      <c r="E70" s="50">
        <v>4</v>
      </c>
    </row>
    <row r="71" spans="1:9" x14ac:dyDescent="0.25">
      <c r="A71" s="40" t="s">
        <v>62</v>
      </c>
      <c r="B71" s="46"/>
      <c r="C71" s="47" t="s">
        <v>269</v>
      </c>
      <c r="D71" s="49" t="s">
        <v>15</v>
      </c>
      <c r="E71" s="50">
        <v>2</v>
      </c>
    </row>
    <row r="72" spans="1:9" x14ac:dyDescent="0.25">
      <c r="A72" s="40" t="s">
        <v>64</v>
      </c>
      <c r="B72" s="46"/>
      <c r="C72" s="41" t="s">
        <v>255</v>
      </c>
      <c r="D72" s="49" t="s">
        <v>15</v>
      </c>
      <c r="E72" s="50">
        <v>58</v>
      </c>
    </row>
    <row r="73" spans="1:9" x14ac:dyDescent="0.25">
      <c r="A73" s="40" t="s">
        <v>65</v>
      </c>
      <c r="B73" s="46"/>
      <c r="C73" s="41" t="s">
        <v>258</v>
      </c>
      <c r="D73" s="49" t="s">
        <v>101</v>
      </c>
      <c r="E73" s="70">
        <v>27.07</v>
      </c>
    </row>
    <row r="74" spans="1:9" x14ac:dyDescent="0.25">
      <c r="A74" s="40" t="s">
        <v>67</v>
      </c>
      <c r="B74" s="46"/>
      <c r="C74" s="41" t="s">
        <v>259</v>
      </c>
      <c r="D74" s="49" t="s">
        <v>101</v>
      </c>
      <c r="E74" s="70">
        <v>29.43</v>
      </c>
    </row>
    <row r="75" spans="1:9" x14ac:dyDescent="0.25">
      <c r="A75" s="40" t="s">
        <v>68</v>
      </c>
      <c r="B75" s="46"/>
      <c r="C75" s="41" t="s">
        <v>240</v>
      </c>
      <c r="D75" s="49" t="s">
        <v>15</v>
      </c>
      <c r="E75" s="50">
        <v>24</v>
      </c>
    </row>
    <row r="76" spans="1:9" x14ac:dyDescent="0.25">
      <c r="A76" s="40" t="s">
        <v>69</v>
      </c>
      <c r="B76" s="46"/>
      <c r="C76" s="41" t="s">
        <v>243</v>
      </c>
      <c r="D76" s="49" t="s">
        <v>102</v>
      </c>
      <c r="E76" s="50">
        <v>0.86</v>
      </c>
    </row>
    <row r="77" spans="1:9" x14ac:dyDescent="0.25">
      <c r="A77" s="36" t="s">
        <v>39</v>
      </c>
      <c r="B77" s="52"/>
      <c r="C77" s="37" t="s">
        <v>187</v>
      </c>
      <c r="D77" s="38" t="s">
        <v>12</v>
      </c>
      <c r="E77" s="39">
        <v>7.4</v>
      </c>
    </row>
    <row r="78" spans="1:9" customFormat="1" x14ac:dyDescent="0.25">
      <c r="A78" s="40" t="s">
        <v>52</v>
      </c>
      <c r="B78" s="46"/>
      <c r="C78" s="47" t="s">
        <v>188</v>
      </c>
      <c r="D78" s="49" t="s">
        <v>12</v>
      </c>
      <c r="E78" s="50">
        <v>7.4</v>
      </c>
      <c r="F78" s="93"/>
      <c r="G78" s="93"/>
      <c r="H78" s="93"/>
      <c r="I78" s="93"/>
    </row>
    <row r="79" spans="1:9" ht="41.25" customHeight="1" x14ac:dyDescent="0.25">
      <c r="A79" s="36" t="s">
        <v>13</v>
      </c>
      <c r="B79" s="52"/>
      <c r="C79" s="37" t="s">
        <v>189</v>
      </c>
      <c r="D79" s="38" t="s">
        <v>12</v>
      </c>
      <c r="E79" s="39">
        <v>7</v>
      </c>
    </row>
    <row r="80" spans="1:9" customFormat="1" ht="38.25" x14ac:dyDescent="0.25">
      <c r="A80" s="40" t="s">
        <v>14</v>
      </c>
      <c r="B80" s="46"/>
      <c r="C80" s="41" t="s">
        <v>186</v>
      </c>
      <c r="D80" s="49" t="s">
        <v>12</v>
      </c>
      <c r="E80" s="50">
        <v>17.5</v>
      </c>
      <c r="F80" s="93"/>
      <c r="G80" s="93"/>
      <c r="H80" s="93"/>
      <c r="I80" s="93"/>
    </row>
    <row r="81" spans="1:9" customFormat="1" x14ac:dyDescent="0.25">
      <c r="A81" s="40" t="s">
        <v>73</v>
      </c>
      <c r="B81" s="46"/>
      <c r="C81" s="47" t="s">
        <v>246</v>
      </c>
      <c r="D81" s="49" t="s">
        <v>15</v>
      </c>
      <c r="E81" s="50">
        <v>2</v>
      </c>
      <c r="F81" s="93"/>
      <c r="G81" s="93"/>
      <c r="H81" s="93"/>
      <c r="I81" s="93"/>
    </row>
    <row r="82" spans="1:9" customFormat="1" x14ac:dyDescent="0.25">
      <c r="A82" s="40" t="s">
        <v>74</v>
      </c>
      <c r="B82" s="46"/>
      <c r="C82" s="47" t="s">
        <v>278</v>
      </c>
      <c r="D82" s="49" t="s">
        <v>12</v>
      </c>
      <c r="E82" s="50">
        <v>18</v>
      </c>
      <c r="F82" s="93"/>
      <c r="G82" s="93"/>
      <c r="H82" s="93"/>
      <c r="I82" s="93"/>
    </row>
    <row r="83" spans="1:9" ht="26.25" customHeight="1" x14ac:dyDescent="0.25">
      <c r="A83" s="36" t="s">
        <v>42</v>
      </c>
      <c r="B83" s="52"/>
      <c r="C83" s="37" t="s">
        <v>382</v>
      </c>
      <c r="D83" s="38" t="s">
        <v>254</v>
      </c>
      <c r="E83" s="72">
        <v>2</v>
      </c>
    </row>
    <row r="84" spans="1:9" customFormat="1" x14ac:dyDescent="0.25">
      <c r="A84" s="40" t="s">
        <v>44</v>
      </c>
      <c r="B84" s="46"/>
      <c r="C84" s="47" t="s">
        <v>381</v>
      </c>
      <c r="D84" s="49" t="s">
        <v>15</v>
      </c>
      <c r="E84" s="50">
        <v>2</v>
      </c>
      <c r="F84" s="93"/>
      <c r="G84" s="93"/>
      <c r="H84" s="93"/>
      <c r="I84" s="93"/>
    </row>
    <row r="85" spans="1:9" customFormat="1" x14ac:dyDescent="0.25">
      <c r="A85" s="40" t="s">
        <v>83</v>
      </c>
      <c r="B85" s="46"/>
      <c r="C85" s="47" t="s">
        <v>380</v>
      </c>
      <c r="D85" s="49" t="s">
        <v>15</v>
      </c>
      <c r="E85" s="50">
        <v>4</v>
      </c>
      <c r="F85" s="93"/>
      <c r="G85" s="93"/>
      <c r="H85" s="93"/>
      <c r="I85" s="93"/>
    </row>
    <row r="86" spans="1:9" customFormat="1" x14ac:dyDescent="0.25">
      <c r="A86" s="40" t="s">
        <v>144</v>
      </c>
      <c r="B86" s="46"/>
      <c r="C86" s="47" t="s">
        <v>383</v>
      </c>
      <c r="D86" s="49" t="s">
        <v>7</v>
      </c>
      <c r="E86" s="50">
        <v>8.0000000000000002E-3</v>
      </c>
      <c r="F86" s="93"/>
      <c r="G86" s="93"/>
      <c r="H86" s="93"/>
      <c r="I86" s="93"/>
    </row>
    <row r="87" spans="1:9" customFormat="1" x14ac:dyDescent="0.25">
      <c r="A87" s="40" t="s">
        <v>391</v>
      </c>
      <c r="B87" s="46"/>
      <c r="C87" s="47" t="s">
        <v>384</v>
      </c>
      <c r="D87" s="49" t="s">
        <v>7</v>
      </c>
      <c r="E87" s="50">
        <v>2E-3</v>
      </c>
      <c r="F87" s="93"/>
      <c r="G87" s="93"/>
      <c r="H87" s="93"/>
      <c r="I87" s="93"/>
    </row>
    <row r="88" spans="1:9" customFormat="1" x14ac:dyDescent="0.25">
      <c r="A88" s="40" t="s">
        <v>396</v>
      </c>
      <c r="B88" s="46"/>
      <c r="C88" s="47" t="s">
        <v>385</v>
      </c>
      <c r="D88" s="49" t="s">
        <v>386</v>
      </c>
      <c r="E88" s="50">
        <v>40</v>
      </c>
      <c r="F88" s="93"/>
      <c r="G88" s="93"/>
      <c r="H88" s="93"/>
      <c r="I88" s="93"/>
    </row>
    <row r="89" spans="1:9" ht="41.25" customHeight="1" x14ac:dyDescent="0.25">
      <c r="A89" s="36" t="s">
        <v>45</v>
      </c>
      <c r="B89" s="52"/>
      <c r="C89" s="37" t="s">
        <v>270</v>
      </c>
      <c r="D89" s="38" t="s">
        <v>15</v>
      </c>
      <c r="E89" s="72">
        <v>2</v>
      </c>
    </row>
    <row r="90" spans="1:9" customFormat="1" ht="25.5" x14ac:dyDescent="0.25">
      <c r="A90" s="40" t="s">
        <v>46</v>
      </c>
      <c r="B90" s="46"/>
      <c r="C90" s="47" t="s">
        <v>271</v>
      </c>
      <c r="D90" s="49" t="s">
        <v>15</v>
      </c>
      <c r="E90" s="50">
        <v>2</v>
      </c>
      <c r="F90" s="93"/>
      <c r="G90" s="93"/>
      <c r="H90" s="93"/>
      <c r="I90" s="93"/>
    </row>
    <row r="91" spans="1:9" customFormat="1" x14ac:dyDescent="0.25">
      <c r="A91" s="40" t="s">
        <v>77</v>
      </c>
      <c r="B91" s="46"/>
      <c r="C91" s="47" t="s">
        <v>272</v>
      </c>
      <c r="D91" s="49" t="s">
        <v>15</v>
      </c>
      <c r="E91" s="50">
        <v>4</v>
      </c>
      <c r="F91" s="93"/>
      <c r="G91" s="93"/>
      <c r="H91" s="93"/>
      <c r="I91" s="93"/>
    </row>
    <row r="92" spans="1:9" x14ac:dyDescent="0.25">
      <c r="A92" s="36" t="s">
        <v>16</v>
      </c>
      <c r="B92" s="52"/>
      <c r="C92" s="37" t="s">
        <v>247</v>
      </c>
      <c r="D92" s="38" t="s">
        <v>7</v>
      </c>
      <c r="E92" s="39">
        <v>0.6</v>
      </c>
    </row>
    <row r="93" spans="1:9" customFormat="1" ht="25.5" x14ac:dyDescent="0.25">
      <c r="A93" s="40" t="s">
        <v>17</v>
      </c>
      <c r="B93" s="46"/>
      <c r="C93" s="47" t="s">
        <v>248</v>
      </c>
      <c r="D93" s="49" t="s">
        <v>15</v>
      </c>
      <c r="E93" s="50">
        <v>2</v>
      </c>
      <c r="F93" s="93"/>
      <c r="G93" s="93"/>
      <c r="H93" s="93"/>
      <c r="I93" s="93"/>
    </row>
    <row r="94" spans="1:9" customFormat="1" x14ac:dyDescent="0.25">
      <c r="A94" s="40" t="s">
        <v>84</v>
      </c>
      <c r="B94" s="46"/>
      <c r="C94" s="47" t="s">
        <v>274</v>
      </c>
      <c r="D94" s="49" t="s">
        <v>7</v>
      </c>
      <c r="E94" s="50">
        <v>0.2</v>
      </c>
      <c r="F94" s="93"/>
      <c r="G94" s="93"/>
      <c r="H94" s="93"/>
      <c r="I94" s="93"/>
    </row>
    <row r="95" spans="1:9" customFormat="1" x14ac:dyDescent="0.25">
      <c r="A95" s="40" t="s">
        <v>85</v>
      </c>
      <c r="B95" s="46"/>
      <c r="C95" s="47" t="s">
        <v>249</v>
      </c>
      <c r="D95" s="49" t="s">
        <v>7</v>
      </c>
      <c r="E95" s="50">
        <v>0.2</v>
      </c>
      <c r="F95" s="93"/>
      <c r="G95" s="93"/>
      <c r="H95" s="93"/>
      <c r="I95" s="93"/>
    </row>
    <row r="96" spans="1:9" customFormat="1" x14ac:dyDescent="0.25">
      <c r="A96" s="40" t="s">
        <v>86</v>
      </c>
      <c r="B96" s="46"/>
      <c r="C96" s="47" t="s">
        <v>250</v>
      </c>
      <c r="D96" s="49" t="s">
        <v>101</v>
      </c>
      <c r="E96" s="50">
        <v>2.7</v>
      </c>
      <c r="F96" s="93"/>
      <c r="G96" s="93"/>
      <c r="H96" s="93"/>
      <c r="I96" s="93"/>
    </row>
    <row r="97" spans="1:9" customFormat="1" x14ac:dyDescent="0.25">
      <c r="A97" s="40" t="s">
        <v>87</v>
      </c>
      <c r="B97" s="46"/>
      <c r="C97" s="47" t="s">
        <v>251</v>
      </c>
      <c r="D97" s="49" t="s">
        <v>102</v>
      </c>
      <c r="E97" s="50">
        <v>20</v>
      </c>
      <c r="F97" s="93"/>
      <c r="G97" s="93"/>
      <c r="H97" s="93"/>
      <c r="I97" s="93"/>
    </row>
    <row r="98" spans="1:9" customFormat="1" x14ac:dyDescent="0.25">
      <c r="A98" s="40" t="s">
        <v>88</v>
      </c>
      <c r="B98" s="46"/>
      <c r="C98" s="47" t="s">
        <v>252</v>
      </c>
      <c r="D98" s="49" t="s">
        <v>7</v>
      </c>
      <c r="E98" s="50">
        <v>2.2000000000000002</v>
      </c>
      <c r="F98" s="93"/>
      <c r="G98" s="93"/>
      <c r="H98" s="93"/>
      <c r="I98" s="93"/>
    </row>
    <row r="99" spans="1:9" customFormat="1" x14ac:dyDescent="0.25">
      <c r="A99" s="40" t="s">
        <v>89</v>
      </c>
      <c r="B99" s="46"/>
      <c r="C99" s="47" t="s">
        <v>275</v>
      </c>
      <c r="D99" s="49" t="s">
        <v>15</v>
      </c>
      <c r="E99" s="50">
        <v>8</v>
      </c>
      <c r="F99" s="93"/>
      <c r="G99" s="93"/>
      <c r="H99" s="93"/>
      <c r="I99" s="93"/>
    </row>
    <row r="100" spans="1:9" customFormat="1" x14ac:dyDescent="0.25">
      <c r="A100" s="40" t="s">
        <v>402</v>
      </c>
      <c r="B100" s="46"/>
      <c r="C100" s="47" t="s">
        <v>276</v>
      </c>
      <c r="D100" s="49" t="s">
        <v>15</v>
      </c>
      <c r="E100" s="50">
        <v>5</v>
      </c>
      <c r="F100" s="93"/>
      <c r="G100" s="93"/>
      <c r="H100" s="93"/>
      <c r="I100" s="93"/>
    </row>
    <row r="101" spans="1:9" customFormat="1" ht="15.75" thickBot="1" x14ac:dyDescent="0.3">
      <c r="A101" s="40" t="s">
        <v>403</v>
      </c>
      <c r="B101" s="76"/>
      <c r="C101" s="77" t="s">
        <v>277</v>
      </c>
      <c r="D101" s="78" t="s">
        <v>102</v>
      </c>
      <c r="E101" s="102">
        <v>29.76</v>
      </c>
      <c r="F101" s="93"/>
      <c r="G101" s="93"/>
      <c r="H101" s="93"/>
      <c r="I101" s="93"/>
    </row>
    <row r="102" spans="1:9" ht="22.5" customHeight="1" x14ac:dyDescent="0.25">
      <c r="A102" s="116"/>
      <c r="B102" s="117" t="s">
        <v>388</v>
      </c>
      <c r="C102" s="108" t="s">
        <v>178</v>
      </c>
      <c r="D102" s="118"/>
      <c r="E102" s="119"/>
    </row>
    <row r="103" spans="1:9" customFormat="1" ht="40.5" customHeight="1" x14ac:dyDescent="0.25">
      <c r="A103" s="36" t="s">
        <v>10</v>
      </c>
      <c r="B103" s="52"/>
      <c r="C103" s="37" t="s">
        <v>194</v>
      </c>
      <c r="D103" s="38" t="s">
        <v>12</v>
      </c>
      <c r="E103" s="39">
        <v>2.2999999999999998</v>
      </c>
      <c r="F103" s="65"/>
      <c r="G103" s="56"/>
      <c r="H103" s="57"/>
      <c r="I103" s="205"/>
    </row>
    <row r="104" spans="1:9" customFormat="1" ht="38.25" x14ac:dyDescent="0.25">
      <c r="A104" s="40" t="s">
        <v>48</v>
      </c>
      <c r="B104" s="46"/>
      <c r="C104" s="41" t="s">
        <v>195</v>
      </c>
      <c r="D104" s="49" t="s">
        <v>12</v>
      </c>
      <c r="E104" s="50">
        <v>2.2999999999999998</v>
      </c>
      <c r="F104" s="65"/>
      <c r="G104" s="56"/>
      <c r="H104" s="57"/>
      <c r="I104" s="205"/>
    </row>
    <row r="105" spans="1:9" customFormat="1" ht="37.5" customHeight="1" x14ac:dyDescent="0.25">
      <c r="A105" s="36" t="s">
        <v>11</v>
      </c>
      <c r="B105" s="52"/>
      <c r="C105" s="37" t="s">
        <v>199</v>
      </c>
      <c r="D105" s="38" t="s">
        <v>12</v>
      </c>
      <c r="E105" s="39">
        <v>7.7</v>
      </c>
      <c r="F105" s="65"/>
      <c r="G105" s="56"/>
      <c r="H105" s="57"/>
      <c r="I105" s="205"/>
    </row>
    <row r="106" spans="1:9" customFormat="1" ht="38.25" x14ac:dyDescent="0.25">
      <c r="A106" s="40" t="s">
        <v>50</v>
      </c>
      <c r="B106" s="46"/>
      <c r="C106" s="41" t="s">
        <v>200</v>
      </c>
      <c r="D106" s="49" t="s">
        <v>12</v>
      </c>
      <c r="E106" s="50">
        <v>7.7</v>
      </c>
      <c r="F106" s="65"/>
      <c r="G106" s="56"/>
      <c r="H106" s="57"/>
      <c r="I106" s="205"/>
    </row>
    <row r="107" spans="1:9" customFormat="1" x14ac:dyDescent="0.25">
      <c r="A107" s="40" t="s">
        <v>51</v>
      </c>
      <c r="B107" s="46"/>
      <c r="C107" s="41" t="s">
        <v>204</v>
      </c>
      <c r="D107" s="49" t="s">
        <v>15</v>
      </c>
      <c r="E107" s="50">
        <v>4</v>
      </c>
      <c r="F107" s="65"/>
      <c r="G107" s="56"/>
      <c r="H107" s="57"/>
      <c r="I107" s="205"/>
    </row>
    <row r="108" spans="1:9" customFormat="1" x14ac:dyDescent="0.25">
      <c r="A108" s="36" t="s">
        <v>39</v>
      </c>
      <c r="B108" s="52"/>
      <c r="C108" s="37" t="s">
        <v>54</v>
      </c>
      <c r="D108" s="38" t="s">
        <v>12</v>
      </c>
      <c r="E108" s="39">
        <v>25.1</v>
      </c>
      <c r="F108" s="65"/>
      <c r="G108" s="56"/>
      <c r="H108" s="57"/>
      <c r="I108" s="205"/>
    </row>
    <row r="109" spans="1:9" customFormat="1" ht="15.75" thickBot="1" x14ac:dyDescent="0.3">
      <c r="A109" s="40" t="s">
        <v>52</v>
      </c>
      <c r="B109" s="46"/>
      <c r="C109" s="47" t="s">
        <v>201</v>
      </c>
      <c r="D109" s="49" t="s">
        <v>12</v>
      </c>
      <c r="E109" s="70">
        <v>25.1</v>
      </c>
      <c r="F109" s="65"/>
      <c r="G109" s="56"/>
      <c r="H109" s="57"/>
      <c r="I109" s="205"/>
    </row>
    <row r="110" spans="1:9" customFormat="1" x14ac:dyDescent="0.25">
      <c r="A110" s="36" t="s">
        <v>13</v>
      </c>
      <c r="B110" s="52"/>
      <c r="C110" s="51" t="s">
        <v>57</v>
      </c>
      <c r="D110" s="38" t="s">
        <v>7</v>
      </c>
      <c r="E110" s="39">
        <v>6</v>
      </c>
      <c r="F110" s="67"/>
      <c r="G110" s="53">
        <v>0</v>
      </c>
      <c r="H110" s="54"/>
      <c r="I110" s="204">
        <f>E110*G110</f>
        <v>0</v>
      </c>
    </row>
    <row r="111" spans="1:9" customFormat="1" x14ac:dyDescent="0.25">
      <c r="A111" s="40" t="s">
        <v>14</v>
      </c>
      <c r="B111" s="46"/>
      <c r="C111" s="47" t="s">
        <v>37</v>
      </c>
      <c r="D111" s="49" t="s">
        <v>7</v>
      </c>
      <c r="E111" s="70">
        <f>1.25*E110</f>
        <v>7.5</v>
      </c>
      <c r="F111" s="65">
        <v>0</v>
      </c>
      <c r="G111" s="56"/>
      <c r="H111" s="57">
        <f>E111*F111</f>
        <v>0</v>
      </c>
      <c r="I111" s="205"/>
    </row>
    <row r="112" spans="1:9" customFormat="1" ht="25.5" x14ac:dyDescent="0.25">
      <c r="A112" s="36" t="s">
        <v>42</v>
      </c>
      <c r="B112" s="52"/>
      <c r="C112" s="51" t="s">
        <v>128</v>
      </c>
      <c r="D112" s="38" t="s">
        <v>15</v>
      </c>
      <c r="E112" s="48">
        <v>4</v>
      </c>
      <c r="F112" s="66"/>
      <c r="G112" s="59">
        <v>0</v>
      </c>
      <c r="H112" s="60"/>
      <c r="I112" s="206">
        <f>E112*G112</f>
        <v>0</v>
      </c>
    </row>
    <row r="113" spans="1:9" customFormat="1" x14ac:dyDescent="0.25">
      <c r="A113" s="40" t="s">
        <v>44</v>
      </c>
      <c r="B113" s="46"/>
      <c r="C113" s="47" t="s">
        <v>58</v>
      </c>
      <c r="D113" s="49" t="s">
        <v>15</v>
      </c>
      <c r="E113" s="50">
        <v>4</v>
      </c>
      <c r="F113" s="68">
        <v>0</v>
      </c>
      <c r="G113" s="62"/>
      <c r="H113" s="63">
        <f t="shared" ref="H113" si="1">E113*F113</f>
        <v>0</v>
      </c>
      <c r="I113" s="207"/>
    </row>
    <row r="114" spans="1:9" customFormat="1" x14ac:dyDescent="0.25">
      <c r="A114" s="40" t="s">
        <v>83</v>
      </c>
      <c r="B114" s="46"/>
      <c r="C114" s="47" t="s">
        <v>59</v>
      </c>
      <c r="D114" s="49" t="s">
        <v>15</v>
      </c>
      <c r="E114" s="50">
        <v>2</v>
      </c>
      <c r="F114" s="68">
        <v>0</v>
      </c>
      <c r="G114" s="62"/>
      <c r="H114" s="63">
        <f>E114*F114</f>
        <v>0</v>
      </c>
      <c r="I114" s="207"/>
    </row>
    <row r="115" spans="1:9" customFormat="1" x14ac:dyDescent="0.25">
      <c r="A115" s="40" t="s">
        <v>144</v>
      </c>
      <c r="B115" s="46"/>
      <c r="C115" s="47" t="s">
        <v>61</v>
      </c>
      <c r="D115" s="49" t="s">
        <v>15</v>
      </c>
      <c r="E115" s="50">
        <v>10</v>
      </c>
      <c r="F115" s="68">
        <v>0</v>
      </c>
      <c r="G115" s="62"/>
      <c r="H115" s="63">
        <f t="shared" ref="H115:H116" si="2">E115*F115</f>
        <v>0</v>
      </c>
      <c r="I115" s="207"/>
    </row>
    <row r="116" spans="1:9" customFormat="1" x14ac:dyDescent="0.25">
      <c r="A116" s="40" t="s">
        <v>391</v>
      </c>
      <c r="B116" s="46"/>
      <c r="C116" s="47" t="s">
        <v>63</v>
      </c>
      <c r="D116" s="49" t="s">
        <v>15</v>
      </c>
      <c r="E116" s="50">
        <v>4</v>
      </c>
      <c r="F116" s="68">
        <v>0</v>
      </c>
      <c r="G116" s="62"/>
      <c r="H116" s="63">
        <f t="shared" si="2"/>
        <v>0</v>
      </c>
      <c r="I116" s="207"/>
    </row>
    <row r="117" spans="1:9" customFormat="1" x14ac:dyDescent="0.25">
      <c r="A117" s="40" t="s">
        <v>396</v>
      </c>
      <c r="B117" s="46"/>
      <c r="C117" s="47" t="s">
        <v>66</v>
      </c>
      <c r="D117" s="49" t="s">
        <v>15</v>
      </c>
      <c r="E117" s="50">
        <v>10</v>
      </c>
      <c r="F117" s="85"/>
      <c r="G117" s="85"/>
      <c r="H117" s="86"/>
      <c r="I117" s="87"/>
    </row>
    <row r="118" spans="1:9" customFormat="1" ht="15.75" thickBot="1" x14ac:dyDescent="0.3">
      <c r="A118" s="40" t="s">
        <v>397</v>
      </c>
      <c r="B118" s="46"/>
      <c r="C118" s="47" t="s">
        <v>220</v>
      </c>
      <c r="D118" s="49" t="s">
        <v>15</v>
      </c>
      <c r="E118" s="50">
        <v>38</v>
      </c>
      <c r="F118" s="68">
        <v>0</v>
      </c>
      <c r="G118" s="62"/>
      <c r="H118" s="63">
        <f t="shared" ref="H118" si="3">E118*F118</f>
        <v>0</v>
      </c>
      <c r="I118" s="207"/>
    </row>
    <row r="119" spans="1:9" customFormat="1" x14ac:dyDescent="0.25">
      <c r="A119" s="36" t="s">
        <v>45</v>
      </c>
      <c r="B119" s="52"/>
      <c r="C119" s="51" t="s">
        <v>152</v>
      </c>
      <c r="D119" s="38" t="s">
        <v>15</v>
      </c>
      <c r="E119" s="72">
        <v>2</v>
      </c>
      <c r="F119" s="67"/>
      <c r="G119" s="53">
        <v>0</v>
      </c>
      <c r="H119" s="54"/>
      <c r="I119" s="204">
        <f>E119*G119</f>
        <v>0</v>
      </c>
    </row>
    <row r="120" spans="1:9" customFormat="1" x14ac:dyDescent="0.25">
      <c r="A120" s="36" t="s">
        <v>16</v>
      </c>
      <c r="B120" s="52"/>
      <c r="C120" s="51" t="s">
        <v>55</v>
      </c>
      <c r="D120" s="38" t="s">
        <v>15</v>
      </c>
      <c r="E120" s="72">
        <v>2</v>
      </c>
      <c r="F120" s="65">
        <v>0</v>
      </c>
      <c r="G120" s="56"/>
      <c r="H120" s="57">
        <f>E120*F120</f>
        <v>0</v>
      </c>
      <c r="I120" s="205"/>
    </row>
    <row r="121" spans="1:9" customFormat="1" x14ac:dyDescent="0.25">
      <c r="A121" s="40" t="s">
        <v>17</v>
      </c>
      <c r="B121" s="46"/>
      <c r="C121" s="47" t="s">
        <v>202</v>
      </c>
      <c r="D121" s="49" t="s">
        <v>15</v>
      </c>
      <c r="E121" s="71">
        <v>2</v>
      </c>
      <c r="F121" s="66"/>
      <c r="G121" s="59">
        <v>0</v>
      </c>
      <c r="H121" s="60"/>
      <c r="I121" s="206">
        <f>E121*G121</f>
        <v>0</v>
      </c>
    </row>
    <row r="122" spans="1:9" customFormat="1" ht="15.75" thickBot="1" x14ac:dyDescent="0.3">
      <c r="A122" s="120" t="s">
        <v>18</v>
      </c>
      <c r="B122" s="121"/>
      <c r="C122" s="122" t="s">
        <v>56</v>
      </c>
      <c r="D122" s="123" t="s">
        <v>15</v>
      </c>
      <c r="E122" s="124">
        <v>2</v>
      </c>
      <c r="F122" s="68">
        <v>0</v>
      </c>
      <c r="G122" s="62"/>
      <c r="H122" s="63">
        <f t="shared" ref="H122" si="4">E122*F122</f>
        <v>0</v>
      </c>
      <c r="I122" s="207"/>
    </row>
    <row r="123" spans="1:9" ht="22.5" customHeight="1" thickBot="1" x14ac:dyDescent="0.3">
      <c r="A123" s="33"/>
      <c r="B123" s="34" t="s">
        <v>389</v>
      </c>
      <c r="C123" s="32" t="s">
        <v>207</v>
      </c>
      <c r="D123" s="74"/>
      <c r="E123" s="35"/>
    </row>
    <row r="124" spans="1:9" customFormat="1" x14ac:dyDescent="0.25">
      <c r="A124" s="36" t="s">
        <v>10</v>
      </c>
      <c r="B124" s="52"/>
      <c r="C124" s="51" t="s">
        <v>208</v>
      </c>
      <c r="D124" s="38" t="s">
        <v>15</v>
      </c>
      <c r="E124" s="72">
        <v>2</v>
      </c>
      <c r="F124" s="67"/>
      <c r="G124" s="53"/>
      <c r="H124" s="54"/>
      <c r="I124" s="204"/>
    </row>
    <row r="125" spans="1:9" customFormat="1" x14ac:dyDescent="0.25">
      <c r="A125" s="40" t="s">
        <v>48</v>
      </c>
      <c r="B125" s="46"/>
      <c r="C125" s="47" t="s">
        <v>209</v>
      </c>
      <c r="D125" s="49" t="s">
        <v>15</v>
      </c>
      <c r="E125" s="50">
        <v>2</v>
      </c>
      <c r="F125" s="65">
        <v>0</v>
      </c>
      <c r="G125" s="62"/>
      <c r="H125" s="57">
        <f t="shared" ref="H125" si="5">E125*F125</f>
        <v>0</v>
      </c>
      <c r="I125" s="207"/>
    </row>
    <row r="126" spans="1:9" customFormat="1" x14ac:dyDescent="0.25">
      <c r="A126" s="40" t="s">
        <v>49</v>
      </c>
      <c r="B126" s="46"/>
      <c r="C126" s="47" t="s">
        <v>210</v>
      </c>
      <c r="D126" s="49" t="s">
        <v>15</v>
      </c>
      <c r="E126" s="50">
        <v>6</v>
      </c>
      <c r="F126" s="65"/>
      <c r="G126" s="62"/>
      <c r="H126" s="57"/>
      <c r="I126" s="207"/>
    </row>
    <row r="127" spans="1:9" customFormat="1" x14ac:dyDescent="0.25">
      <c r="A127" s="40" t="s">
        <v>138</v>
      </c>
      <c r="B127" s="46"/>
      <c r="C127" s="47" t="s">
        <v>211</v>
      </c>
      <c r="D127" s="49" t="s">
        <v>15</v>
      </c>
      <c r="E127" s="50">
        <v>2</v>
      </c>
      <c r="F127" s="65"/>
      <c r="G127" s="62"/>
      <c r="H127" s="57"/>
      <c r="I127" s="207"/>
    </row>
    <row r="128" spans="1:9" customFormat="1" x14ac:dyDescent="0.25">
      <c r="A128" s="40" t="s">
        <v>137</v>
      </c>
      <c r="B128" s="46"/>
      <c r="C128" s="47" t="s">
        <v>237</v>
      </c>
      <c r="D128" s="49" t="s">
        <v>15</v>
      </c>
      <c r="E128" s="50">
        <v>2</v>
      </c>
      <c r="F128" s="65"/>
      <c r="G128" s="62"/>
      <c r="H128" s="57"/>
      <c r="I128" s="207"/>
    </row>
    <row r="129" spans="1:9" customFormat="1" ht="25.5" x14ac:dyDescent="0.25">
      <c r="A129" s="100" t="s">
        <v>11</v>
      </c>
      <c r="B129" s="99"/>
      <c r="C129" s="37" t="s">
        <v>212</v>
      </c>
      <c r="D129" s="69" t="s">
        <v>12</v>
      </c>
      <c r="E129" s="48">
        <v>8</v>
      </c>
      <c r="F129" s="68"/>
      <c r="G129" s="62"/>
      <c r="H129" s="63"/>
      <c r="I129" s="207"/>
    </row>
    <row r="130" spans="1:9" customFormat="1" x14ac:dyDescent="0.25">
      <c r="A130" s="40" t="s">
        <v>50</v>
      </c>
      <c r="B130" s="46"/>
      <c r="C130" s="47" t="s">
        <v>213</v>
      </c>
      <c r="D130" s="49" t="s">
        <v>12</v>
      </c>
      <c r="E130" s="50">
        <v>8</v>
      </c>
      <c r="F130" s="68">
        <v>0</v>
      </c>
      <c r="G130" s="62"/>
      <c r="H130" s="63">
        <f t="shared" ref="H130" si="6">E130*F130</f>
        <v>0</v>
      </c>
      <c r="I130" s="207"/>
    </row>
    <row r="131" spans="1:9" customFormat="1" x14ac:dyDescent="0.25">
      <c r="A131" s="40" t="s">
        <v>51</v>
      </c>
      <c r="B131" s="46"/>
      <c r="C131" s="47" t="s">
        <v>214</v>
      </c>
      <c r="D131" s="49" t="s">
        <v>15</v>
      </c>
      <c r="E131" s="50">
        <v>4</v>
      </c>
      <c r="F131" s="65"/>
      <c r="G131" s="62"/>
      <c r="H131" s="57"/>
      <c r="I131" s="207"/>
    </row>
    <row r="132" spans="1:9" customFormat="1" x14ac:dyDescent="0.25">
      <c r="A132" s="40" t="s">
        <v>60</v>
      </c>
      <c r="B132" s="46"/>
      <c r="C132" s="47" t="s">
        <v>233</v>
      </c>
      <c r="D132" s="49" t="s">
        <v>101</v>
      </c>
      <c r="E132" s="50">
        <v>6</v>
      </c>
      <c r="F132" s="65"/>
      <c r="G132" s="62"/>
      <c r="H132" s="57"/>
      <c r="I132" s="207"/>
    </row>
    <row r="133" spans="1:9" customFormat="1" x14ac:dyDescent="0.25">
      <c r="A133" s="40" t="s">
        <v>62</v>
      </c>
      <c r="B133" s="46"/>
      <c r="C133" s="47" t="s">
        <v>234</v>
      </c>
      <c r="D133" s="49" t="s">
        <v>15</v>
      </c>
      <c r="E133" s="50">
        <v>4</v>
      </c>
      <c r="F133" s="65"/>
      <c r="G133" s="62"/>
      <c r="H133" s="57"/>
      <c r="I133" s="207"/>
    </row>
    <row r="134" spans="1:9" customFormat="1" x14ac:dyDescent="0.25">
      <c r="A134" s="40" t="s">
        <v>64</v>
      </c>
      <c r="B134" s="46"/>
      <c r="C134" s="47" t="s">
        <v>235</v>
      </c>
      <c r="D134" s="49" t="s">
        <v>15</v>
      </c>
      <c r="E134" s="50">
        <v>20</v>
      </c>
      <c r="F134" s="65"/>
      <c r="G134" s="62"/>
      <c r="H134" s="57"/>
      <c r="I134" s="207"/>
    </row>
    <row r="135" spans="1:9" customFormat="1" x14ac:dyDescent="0.25">
      <c r="A135" s="40" t="s">
        <v>65</v>
      </c>
      <c r="B135" s="46"/>
      <c r="C135" s="47" t="s">
        <v>236</v>
      </c>
      <c r="D135" s="49" t="s">
        <v>15</v>
      </c>
      <c r="E135" s="50">
        <v>4</v>
      </c>
      <c r="F135" s="65"/>
      <c r="G135" s="62"/>
      <c r="H135" s="57"/>
      <c r="I135" s="207"/>
    </row>
    <row r="136" spans="1:9" customFormat="1" x14ac:dyDescent="0.25">
      <c r="A136" s="100" t="s">
        <v>39</v>
      </c>
      <c r="B136" s="99"/>
      <c r="C136" s="37" t="s">
        <v>215</v>
      </c>
      <c r="D136" s="38" t="s">
        <v>12</v>
      </c>
      <c r="E136" s="39">
        <v>4.4000000000000004</v>
      </c>
      <c r="F136" s="65"/>
      <c r="G136" s="62"/>
      <c r="H136" s="57"/>
      <c r="I136" s="207"/>
    </row>
    <row r="137" spans="1:9" customFormat="1" x14ac:dyDescent="0.25">
      <c r="A137" s="40" t="s">
        <v>52</v>
      </c>
      <c r="B137" s="46"/>
      <c r="C137" s="47" t="s">
        <v>201</v>
      </c>
      <c r="D137" s="49" t="s">
        <v>12</v>
      </c>
      <c r="E137" s="70">
        <v>4.4000000000000004</v>
      </c>
      <c r="F137" s="65"/>
      <c r="G137" s="62"/>
      <c r="H137" s="57"/>
      <c r="I137" s="207"/>
    </row>
    <row r="138" spans="1:9" customFormat="1" x14ac:dyDescent="0.25">
      <c r="A138" s="40" t="s">
        <v>53</v>
      </c>
      <c r="B138" s="46"/>
      <c r="C138" s="47" t="s">
        <v>223</v>
      </c>
      <c r="D138" s="49" t="s">
        <v>15</v>
      </c>
      <c r="E138" s="71">
        <v>4</v>
      </c>
      <c r="F138" s="65"/>
      <c r="G138" s="62"/>
      <c r="H138" s="57"/>
      <c r="I138" s="207"/>
    </row>
    <row r="139" spans="1:9" customFormat="1" x14ac:dyDescent="0.25">
      <c r="A139" s="100" t="s">
        <v>13</v>
      </c>
      <c r="B139" s="99"/>
      <c r="C139" s="37" t="s">
        <v>216</v>
      </c>
      <c r="D139" s="38" t="s">
        <v>15</v>
      </c>
      <c r="E139" s="48">
        <v>4</v>
      </c>
      <c r="F139" s="65"/>
      <c r="G139" s="62"/>
      <c r="H139" s="57"/>
      <c r="I139" s="207"/>
    </row>
    <row r="140" spans="1:9" customFormat="1" x14ac:dyDescent="0.25">
      <c r="A140" s="40" t="s">
        <v>14</v>
      </c>
      <c r="B140" s="46"/>
      <c r="C140" s="47" t="s">
        <v>217</v>
      </c>
      <c r="D140" s="49" t="s">
        <v>15</v>
      </c>
      <c r="E140" s="50">
        <v>2</v>
      </c>
      <c r="F140" s="65"/>
      <c r="G140" s="62"/>
      <c r="H140" s="57"/>
      <c r="I140" s="207"/>
    </row>
    <row r="141" spans="1:9" customFormat="1" ht="15.75" thickBot="1" x14ac:dyDescent="0.3">
      <c r="A141" s="40" t="s">
        <v>73</v>
      </c>
      <c r="B141" s="46"/>
      <c r="C141" s="47" t="s">
        <v>218</v>
      </c>
      <c r="D141" s="49" t="s">
        <v>15</v>
      </c>
      <c r="E141" s="50">
        <v>2</v>
      </c>
      <c r="F141" s="65"/>
      <c r="G141" s="62"/>
      <c r="H141" s="57"/>
      <c r="I141" s="207"/>
    </row>
    <row r="142" spans="1:9" customFormat="1" x14ac:dyDescent="0.25">
      <c r="A142" s="36" t="s">
        <v>42</v>
      </c>
      <c r="B142" s="52"/>
      <c r="C142" s="51" t="s">
        <v>152</v>
      </c>
      <c r="D142" s="38" t="s">
        <v>15</v>
      </c>
      <c r="E142" s="72">
        <v>2</v>
      </c>
      <c r="F142" s="67"/>
      <c r="G142" s="53">
        <v>0</v>
      </c>
      <c r="H142" s="54"/>
      <c r="I142" s="204">
        <f>E142*G142</f>
        <v>0</v>
      </c>
    </row>
    <row r="143" spans="1:9" customFormat="1" x14ac:dyDescent="0.25">
      <c r="A143" s="36" t="s">
        <v>45</v>
      </c>
      <c r="B143" s="52"/>
      <c r="C143" s="51" t="s">
        <v>55</v>
      </c>
      <c r="D143" s="38" t="s">
        <v>15</v>
      </c>
      <c r="E143" s="72">
        <v>2</v>
      </c>
      <c r="F143" s="65">
        <v>0</v>
      </c>
      <c r="G143" s="56"/>
      <c r="H143" s="57">
        <f>E143*F143</f>
        <v>0</v>
      </c>
      <c r="I143" s="205"/>
    </row>
    <row r="144" spans="1:9" customFormat="1" x14ac:dyDescent="0.25">
      <c r="A144" s="40" t="s">
        <v>46</v>
      </c>
      <c r="B144" s="46"/>
      <c r="C144" s="47" t="s">
        <v>219</v>
      </c>
      <c r="D144" s="49" t="s">
        <v>15</v>
      </c>
      <c r="E144" s="71">
        <v>2</v>
      </c>
      <c r="F144" s="66"/>
      <c r="G144" s="59">
        <v>0</v>
      </c>
      <c r="H144" s="60"/>
      <c r="I144" s="206">
        <f>E144*G144</f>
        <v>0</v>
      </c>
    </row>
    <row r="145" spans="1:9" customFormat="1" x14ac:dyDescent="0.25">
      <c r="A145" s="100" t="s">
        <v>16</v>
      </c>
      <c r="B145" s="99"/>
      <c r="C145" s="37" t="s">
        <v>56</v>
      </c>
      <c r="D145" s="69" t="s">
        <v>15</v>
      </c>
      <c r="E145" s="101">
        <v>2</v>
      </c>
      <c r="F145" s="68">
        <v>0</v>
      </c>
      <c r="G145" s="62"/>
      <c r="H145" s="63">
        <f t="shared" ref="H145" si="7">E145*F145</f>
        <v>0</v>
      </c>
      <c r="I145" s="207"/>
    </row>
    <row r="146" spans="1:9" customFormat="1" ht="25.5" x14ac:dyDescent="0.25">
      <c r="A146" s="36" t="s">
        <v>18</v>
      </c>
      <c r="B146" s="52"/>
      <c r="C146" s="51" t="s">
        <v>129</v>
      </c>
      <c r="D146" s="38" t="s">
        <v>15</v>
      </c>
      <c r="E146" s="48">
        <v>2</v>
      </c>
      <c r="F146" s="66"/>
      <c r="G146" s="59">
        <v>0</v>
      </c>
      <c r="H146" s="60"/>
      <c r="I146" s="206">
        <f>E146*G146</f>
        <v>0</v>
      </c>
    </row>
    <row r="147" spans="1:9" customFormat="1" x14ac:dyDescent="0.25">
      <c r="A147" s="40" t="s">
        <v>90</v>
      </c>
      <c r="B147" s="46"/>
      <c r="C147" s="83" t="s">
        <v>221</v>
      </c>
      <c r="D147" s="49" t="s">
        <v>15</v>
      </c>
      <c r="E147" s="50">
        <v>2</v>
      </c>
      <c r="F147" s="65">
        <v>0</v>
      </c>
      <c r="G147" s="56"/>
      <c r="H147" s="57">
        <f t="shared" ref="H147:H150" si="8">E147*F147</f>
        <v>0</v>
      </c>
      <c r="I147" s="205"/>
    </row>
    <row r="148" spans="1:9" customFormat="1" x14ac:dyDescent="0.25">
      <c r="A148" s="40" t="s">
        <v>97</v>
      </c>
      <c r="B148" s="46"/>
      <c r="C148" s="47" t="s">
        <v>222</v>
      </c>
      <c r="D148" s="49" t="s">
        <v>15</v>
      </c>
      <c r="E148" s="50">
        <v>2</v>
      </c>
      <c r="F148" s="65">
        <v>0</v>
      </c>
      <c r="G148" s="56"/>
      <c r="H148" s="57">
        <f t="shared" si="8"/>
        <v>0</v>
      </c>
      <c r="I148" s="205"/>
    </row>
    <row r="149" spans="1:9" customFormat="1" x14ac:dyDescent="0.25">
      <c r="A149" s="40" t="s">
        <v>98</v>
      </c>
      <c r="B149" s="46"/>
      <c r="C149" s="47" t="s">
        <v>71</v>
      </c>
      <c r="D149" s="49" t="s">
        <v>15</v>
      </c>
      <c r="E149" s="50">
        <v>6</v>
      </c>
      <c r="F149" s="65">
        <v>0</v>
      </c>
      <c r="G149" s="56"/>
      <c r="H149" s="57">
        <f t="shared" si="8"/>
        <v>0</v>
      </c>
      <c r="I149" s="205"/>
    </row>
    <row r="150" spans="1:9" customFormat="1" x14ac:dyDescent="0.25">
      <c r="A150" s="40" t="s">
        <v>99</v>
      </c>
      <c r="B150" s="46"/>
      <c r="C150" s="47" t="s">
        <v>72</v>
      </c>
      <c r="D150" s="49" t="s">
        <v>15</v>
      </c>
      <c r="E150" s="50">
        <v>4</v>
      </c>
      <c r="F150" s="65">
        <v>0</v>
      </c>
      <c r="G150" s="56"/>
      <c r="H150" s="57">
        <f t="shared" si="8"/>
        <v>0</v>
      </c>
      <c r="I150" s="205"/>
    </row>
    <row r="151" spans="1:9" customFormat="1" x14ac:dyDescent="0.25">
      <c r="A151" s="40" t="s">
        <v>100</v>
      </c>
      <c r="B151" s="46"/>
      <c r="C151" s="47" t="s">
        <v>66</v>
      </c>
      <c r="D151" s="49" t="s">
        <v>15</v>
      </c>
      <c r="E151" s="50">
        <v>2</v>
      </c>
      <c r="F151" s="85"/>
      <c r="G151" s="85"/>
      <c r="H151" s="86"/>
      <c r="I151" s="87"/>
    </row>
    <row r="152" spans="1:9" customFormat="1" x14ac:dyDescent="0.25">
      <c r="A152" s="36" t="s">
        <v>19</v>
      </c>
      <c r="B152" s="52"/>
      <c r="C152" s="51" t="s">
        <v>224</v>
      </c>
      <c r="D152" s="38" t="s">
        <v>15</v>
      </c>
      <c r="E152" s="48">
        <v>2</v>
      </c>
      <c r="F152" s="66"/>
      <c r="G152" s="59"/>
      <c r="H152" s="60"/>
      <c r="I152" s="206"/>
    </row>
    <row r="153" spans="1:9" customFormat="1" x14ac:dyDescent="0.25">
      <c r="A153" s="40" t="s">
        <v>91</v>
      </c>
      <c r="B153" s="46"/>
      <c r="C153" s="47" t="s">
        <v>409</v>
      </c>
      <c r="D153" s="49" t="s">
        <v>7</v>
      </c>
      <c r="E153" s="50">
        <v>2.2200000000000002</v>
      </c>
      <c r="F153" s="65"/>
      <c r="G153" s="62"/>
      <c r="H153" s="57"/>
      <c r="I153" s="207"/>
    </row>
    <row r="154" spans="1:9" customFormat="1" x14ac:dyDescent="0.25">
      <c r="A154" s="36" t="s">
        <v>20</v>
      </c>
      <c r="B154" s="52"/>
      <c r="C154" s="51" t="s">
        <v>228</v>
      </c>
      <c r="D154" s="38" t="s">
        <v>254</v>
      </c>
      <c r="E154" s="48">
        <v>2</v>
      </c>
      <c r="F154" s="66"/>
      <c r="G154" s="59"/>
      <c r="H154" s="60"/>
      <c r="I154" s="206"/>
    </row>
    <row r="155" spans="1:9" customFormat="1" x14ac:dyDescent="0.25">
      <c r="A155" s="40" t="s">
        <v>393</v>
      </c>
      <c r="B155" s="46"/>
      <c r="C155" s="47" t="s">
        <v>225</v>
      </c>
      <c r="D155" s="49" t="s">
        <v>12</v>
      </c>
      <c r="E155" s="50">
        <v>20</v>
      </c>
      <c r="F155" s="65"/>
      <c r="G155" s="62"/>
      <c r="H155" s="57"/>
      <c r="I155" s="207"/>
    </row>
    <row r="156" spans="1:9" customFormat="1" ht="26.25" thickBot="1" x14ac:dyDescent="0.3">
      <c r="A156" s="40" t="s">
        <v>399</v>
      </c>
      <c r="B156" s="76"/>
      <c r="C156" s="77" t="s">
        <v>232</v>
      </c>
      <c r="D156" s="78" t="s">
        <v>15</v>
      </c>
      <c r="E156" s="102">
        <v>2</v>
      </c>
      <c r="F156" s="65"/>
      <c r="G156" s="62"/>
      <c r="H156" s="57"/>
      <c r="I156" s="207"/>
    </row>
    <row r="157" spans="1:9" ht="22.5" customHeight="1" x14ac:dyDescent="0.25">
      <c r="A157" s="116"/>
      <c r="B157" s="117" t="s">
        <v>390</v>
      </c>
      <c r="C157" s="108" t="s">
        <v>372</v>
      </c>
      <c r="D157" s="118"/>
      <c r="E157" s="119"/>
    </row>
    <row r="158" spans="1:9" customFormat="1" ht="25.5" x14ac:dyDescent="0.25">
      <c r="A158" s="36" t="s">
        <v>10</v>
      </c>
      <c r="B158" s="52"/>
      <c r="C158" s="51" t="s">
        <v>374</v>
      </c>
      <c r="D158" s="38" t="s">
        <v>376</v>
      </c>
      <c r="E158" s="48">
        <v>2</v>
      </c>
      <c r="F158" s="66">
        <v>0</v>
      </c>
      <c r="G158" s="59"/>
      <c r="H158" s="60">
        <f t="shared" ref="H158" si="9">E158*F158</f>
        <v>0</v>
      </c>
      <c r="I158" s="206"/>
    </row>
    <row r="159" spans="1:9" ht="22.5" customHeight="1" x14ac:dyDescent="0.25">
      <c r="A159" s="116"/>
      <c r="B159" s="117" t="s">
        <v>482</v>
      </c>
      <c r="C159" s="108" t="s">
        <v>529</v>
      </c>
      <c r="D159" s="118"/>
      <c r="E159" s="119"/>
    </row>
    <row r="160" spans="1:9" customFormat="1" ht="15.75" thickBot="1" x14ac:dyDescent="0.3">
      <c r="A160" s="36" t="s">
        <v>10</v>
      </c>
      <c r="B160" s="52"/>
      <c r="C160" s="51" t="s">
        <v>530</v>
      </c>
      <c r="D160" s="38" t="s">
        <v>254</v>
      </c>
      <c r="E160" s="48">
        <v>1</v>
      </c>
      <c r="F160" s="66"/>
      <c r="G160" s="59"/>
      <c r="H160" s="60"/>
      <c r="I160" s="206"/>
    </row>
    <row r="161" spans="1:9" customFormat="1" ht="15.75" thickBot="1" x14ac:dyDescent="0.3">
      <c r="A161" s="449" t="s">
        <v>413</v>
      </c>
      <c r="B161" s="450"/>
      <c r="C161" s="450"/>
      <c r="D161" s="450"/>
      <c r="E161" s="451"/>
      <c r="F161" s="65"/>
      <c r="G161" s="62"/>
      <c r="H161" s="57"/>
      <c r="I161" s="207"/>
    </row>
    <row r="162" spans="1:9" ht="22.5" customHeight="1" x14ac:dyDescent="0.25">
      <c r="A162" s="116"/>
      <c r="B162" s="117" t="s">
        <v>6</v>
      </c>
      <c r="C162" s="108" t="s">
        <v>184</v>
      </c>
      <c r="D162" s="118"/>
      <c r="E162" s="119"/>
    </row>
    <row r="163" spans="1:9" customFormat="1" ht="25.5" x14ac:dyDescent="0.25">
      <c r="A163" s="36" t="s">
        <v>10</v>
      </c>
      <c r="B163" s="52"/>
      <c r="C163" s="51" t="s">
        <v>287</v>
      </c>
      <c r="D163" s="38" t="s">
        <v>12</v>
      </c>
      <c r="E163" s="48">
        <v>6</v>
      </c>
      <c r="F163" s="66"/>
      <c r="G163" s="59"/>
      <c r="H163" s="60"/>
      <c r="I163" s="206"/>
    </row>
    <row r="164" spans="1:9" customFormat="1" x14ac:dyDescent="0.25">
      <c r="A164" s="40" t="s">
        <v>48</v>
      </c>
      <c r="B164" s="46"/>
      <c r="C164" s="47" t="s">
        <v>284</v>
      </c>
      <c r="D164" s="49" t="s">
        <v>12</v>
      </c>
      <c r="E164" s="50">
        <v>6</v>
      </c>
      <c r="F164" s="65"/>
      <c r="G164" s="62"/>
      <c r="H164" s="57"/>
      <c r="I164" s="207"/>
    </row>
    <row r="165" spans="1:9" customFormat="1" ht="25.5" x14ac:dyDescent="0.25">
      <c r="A165" s="36" t="s">
        <v>11</v>
      </c>
      <c r="B165" s="52"/>
      <c r="C165" s="51" t="s">
        <v>288</v>
      </c>
      <c r="D165" s="38" t="s">
        <v>12</v>
      </c>
      <c r="E165" s="48">
        <v>5</v>
      </c>
      <c r="F165" s="66"/>
      <c r="G165" s="59"/>
      <c r="H165" s="60"/>
      <c r="I165" s="206"/>
    </row>
    <row r="166" spans="1:9" customFormat="1" x14ac:dyDescent="0.25">
      <c r="A166" s="40" t="s">
        <v>50</v>
      </c>
      <c r="B166" s="46"/>
      <c r="C166" s="47" t="s">
        <v>285</v>
      </c>
      <c r="D166" s="49" t="s">
        <v>12</v>
      </c>
      <c r="E166" s="50">
        <v>5</v>
      </c>
      <c r="F166" s="65"/>
      <c r="G166" s="62"/>
      <c r="H166" s="57"/>
      <c r="I166" s="207"/>
    </row>
    <row r="167" spans="1:9" customFormat="1" x14ac:dyDescent="0.25">
      <c r="A167" s="40" t="s">
        <v>51</v>
      </c>
      <c r="B167" s="46"/>
      <c r="C167" s="47" t="s">
        <v>293</v>
      </c>
      <c r="D167" s="49" t="s">
        <v>15</v>
      </c>
      <c r="E167" s="50">
        <v>4</v>
      </c>
      <c r="F167" s="65"/>
      <c r="G167" s="62"/>
      <c r="H167" s="57"/>
      <c r="I167" s="207"/>
    </row>
    <row r="168" spans="1:9" customFormat="1" x14ac:dyDescent="0.25">
      <c r="A168" s="40" t="s">
        <v>60</v>
      </c>
      <c r="B168" s="46"/>
      <c r="C168" s="47" t="s">
        <v>298</v>
      </c>
      <c r="D168" s="49" t="s">
        <v>15</v>
      </c>
      <c r="E168" s="50">
        <v>1</v>
      </c>
      <c r="F168" s="65"/>
      <c r="G168" s="62"/>
      <c r="H168" s="57"/>
      <c r="I168" s="207"/>
    </row>
    <row r="169" spans="1:9" customFormat="1" ht="25.5" x14ac:dyDescent="0.25">
      <c r="A169" s="36" t="s">
        <v>39</v>
      </c>
      <c r="B169" s="52"/>
      <c r="C169" s="51" t="s">
        <v>289</v>
      </c>
      <c r="D169" s="38" t="s">
        <v>12</v>
      </c>
      <c r="E169" s="48">
        <v>5</v>
      </c>
      <c r="F169" s="66"/>
      <c r="G169" s="59"/>
      <c r="H169" s="60"/>
      <c r="I169" s="206"/>
    </row>
    <row r="170" spans="1:9" customFormat="1" x14ac:dyDescent="0.25">
      <c r="A170" s="40" t="s">
        <v>52</v>
      </c>
      <c r="B170" s="46"/>
      <c r="C170" s="47" t="s">
        <v>286</v>
      </c>
      <c r="D170" s="49" t="s">
        <v>12</v>
      </c>
      <c r="E170" s="50">
        <v>5</v>
      </c>
      <c r="F170" s="65"/>
      <c r="G170" s="62"/>
      <c r="H170" s="57"/>
      <c r="I170" s="207"/>
    </row>
    <row r="171" spans="1:9" customFormat="1" x14ac:dyDescent="0.25">
      <c r="A171" s="40" t="s">
        <v>53</v>
      </c>
      <c r="B171" s="46"/>
      <c r="C171" s="47" t="s">
        <v>294</v>
      </c>
      <c r="D171" s="49" t="s">
        <v>15</v>
      </c>
      <c r="E171" s="50">
        <v>6</v>
      </c>
      <c r="F171" s="65"/>
      <c r="G171" s="62"/>
      <c r="H171" s="57"/>
      <c r="I171" s="207"/>
    </row>
    <row r="172" spans="1:9" customFormat="1" ht="25.5" x14ac:dyDescent="0.25">
      <c r="A172" s="36" t="s">
        <v>13</v>
      </c>
      <c r="B172" s="52"/>
      <c r="C172" s="51" t="s">
        <v>335</v>
      </c>
      <c r="D172" s="38" t="s">
        <v>12</v>
      </c>
      <c r="E172" s="48">
        <v>3.5</v>
      </c>
      <c r="F172" s="66"/>
      <c r="G172" s="59"/>
      <c r="H172" s="60"/>
      <c r="I172" s="206"/>
    </row>
    <row r="173" spans="1:9" customFormat="1" x14ac:dyDescent="0.25">
      <c r="A173" s="40" t="s">
        <v>14</v>
      </c>
      <c r="B173" s="46"/>
      <c r="C173" s="47" t="s">
        <v>336</v>
      </c>
      <c r="D173" s="49" t="s">
        <v>12</v>
      </c>
      <c r="E173" s="50">
        <v>3.5</v>
      </c>
      <c r="F173" s="65"/>
      <c r="G173" s="62"/>
      <c r="H173" s="57"/>
      <c r="I173" s="207"/>
    </row>
    <row r="174" spans="1:9" customFormat="1" x14ac:dyDescent="0.25">
      <c r="A174" s="40" t="s">
        <v>73</v>
      </c>
      <c r="B174" s="46"/>
      <c r="C174" s="47" t="s">
        <v>345</v>
      </c>
      <c r="D174" s="49" t="s">
        <v>15</v>
      </c>
      <c r="E174" s="50">
        <v>1</v>
      </c>
      <c r="F174" s="65"/>
      <c r="G174" s="62"/>
      <c r="H174" s="57"/>
      <c r="I174" s="207"/>
    </row>
    <row r="175" spans="1:9" customFormat="1" ht="25.5" x14ac:dyDescent="0.25">
      <c r="A175" s="36" t="s">
        <v>42</v>
      </c>
      <c r="B175" s="52"/>
      <c r="C175" s="51" t="s">
        <v>280</v>
      </c>
      <c r="D175" s="38" t="s">
        <v>12</v>
      </c>
      <c r="E175" s="48">
        <v>18</v>
      </c>
      <c r="F175" s="66"/>
      <c r="G175" s="59"/>
      <c r="H175" s="60"/>
      <c r="I175" s="206"/>
    </row>
    <row r="176" spans="1:9" customFormat="1" x14ac:dyDescent="0.25">
      <c r="A176" s="40" t="s">
        <v>44</v>
      </c>
      <c r="B176" s="46"/>
      <c r="C176" s="47" t="s">
        <v>281</v>
      </c>
      <c r="D176" s="49" t="s">
        <v>12</v>
      </c>
      <c r="E176" s="50">
        <v>18</v>
      </c>
      <c r="F176" s="65"/>
      <c r="G176" s="62"/>
      <c r="H176" s="57"/>
      <c r="I176" s="207"/>
    </row>
    <row r="177" spans="1:9" customFormat="1" x14ac:dyDescent="0.25">
      <c r="A177" s="40" t="s">
        <v>83</v>
      </c>
      <c r="B177" s="46"/>
      <c r="C177" s="47" t="s">
        <v>295</v>
      </c>
      <c r="D177" s="49" t="s">
        <v>15</v>
      </c>
      <c r="E177" s="50">
        <v>4</v>
      </c>
      <c r="F177" s="65"/>
      <c r="G177" s="62"/>
      <c r="H177" s="57"/>
      <c r="I177" s="207"/>
    </row>
    <row r="178" spans="1:9" customFormat="1" x14ac:dyDescent="0.25">
      <c r="A178" s="40" t="s">
        <v>144</v>
      </c>
      <c r="B178" s="46"/>
      <c r="C178" s="47" t="s">
        <v>357</v>
      </c>
      <c r="D178" s="49" t="s">
        <v>15</v>
      </c>
      <c r="E178" s="50">
        <v>2</v>
      </c>
      <c r="F178" s="65"/>
      <c r="G178" s="62"/>
      <c r="H178" s="57"/>
      <c r="I178" s="207"/>
    </row>
    <row r="179" spans="1:9" customFormat="1" x14ac:dyDescent="0.25">
      <c r="A179" s="40" t="s">
        <v>391</v>
      </c>
      <c r="B179" s="46"/>
      <c r="C179" s="47" t="s">
        <v>358</v>
      </c>
      <c r="D179" s="49" t="s">
        <v>15</v>
      </c>
      <c r="E179" s="50">
        <v>2</v>
      </c>
      <c r="F179" s="65"/>
      <c r="G179" s="62"/>
      <c r="H179" s="57"/>
      <c r="I179" s="207"/>
    </row>
    <row r="180" spans="1:9" customFormat="1" x14ac:dyDescent="0.25">
      <c r="A180" s="40" t="s">
        <v>396</v>
      </c>
      <c r="B180" s="46"/>
      <c r="C180" s="47" t="s">
        <v>359</v>
      </c>
      <c r="D180" s="49" t="s">
        <v>15</v>
      </c>
      <c r="E180" s="50">
        <v>1</v>
      </c>
      <c r="F180" s="65"/>
      <c r="G180" s="62"/>
      <c r="H180" s="57"/>
      <c r="I180" s="207"/>
    </row>
    <row r="181" spans="1:9" customFormat="1" ht="25.5" x14ac:dyDescent="0.25">
      <c r="A181" s="36" t="s">
        <v>45</v>
      </c>
      <c r="B181" s="52"/>
      <c r="C181" s="51" t="s">
        <v>279</v>
      </c>
      <c r="D181" s="38" t="s">
        <v>12</v>
      </c>
      <c r="E181" s="48">
        <v>165</v>
      </c>
      <c r="F181" s="66"/>
      <c r="G181" s="59"/>
      <c r="H181" s="60"/>
      <c r="I181" s="206"/>
    </row>
    <row r="182" spans="1:9" customFormat="1" x14ac:dyDescent="0.25">
      <c r="A182" s="40" t="s">
        <v>46</v>
      </c>
      <c r="B182" s="46"/>
      <c r="C182" s="47" t="s">
        <v>283</v>
      </c>
      <c r="D182" s="49" t="s">
        <v>12</v>
      </c>
      <c r="E182" s="50">
        <v>5</v>
      </c>
      <c r="F182" s="65"/>
      <c r="G182" s="62"/>
      <c r="H182" s="57"/>
      <c r="I182" s="207"/>
    </row>
    <row r="183" spans="1:9" customFormat="1" x14ac:dyDescent="0.25">
      <c r="A183" s="40" t="s">
        <v>77</v>
      </c>
      <c r="B183" s="46"/>
      <c r="C183" s="47" t="s">
        <v>282</v>
      </c>
      <c r="D183" s="49" t="s">
        <v>12</v>
      </c>
      <c r="E183" s="50">
        <v>160</v>
      </c>
      <c r="F183" s="65"/>
      <c r="G183" s="62"/>
      <c r="H183" s="57"/>
      <c r="I183" s="207"/>
    </row>
    <row r="184" spans="1:9" customFormat="1" x14ac:dyDescent="0.25">
      <c r="A184" s="40" t="s">
        <v>78</v>
      </c>
      <c r="B184" s="46"/>
      <c r="C184" s="47" t="s">
        <v>296</v>
      </c>
      <c r="D184" s="49" t="s">
        <v>15</v>
      </c>
      <c r="E184" s="50">
        <v>2</v>
      </c>
      <c r="F184" s="65"/>
      <c r="G184" s="62"/>
      <c r="H184" s="57"/>
      <c r="I184" s="207"/>
    </row>
    <row r="185" spans="1:9" customFormat="1" x14ac:dyDescent="0.25">
      <c r="A185" s="40" t="s">
        <v>79</v>
      </c>
      <c r="B185" s="46"/>
      <c r="C185" s="47" t="s">
        <v>297</v>
      </c>
      <c r="D185" s="49" t="s">
        <v>15</v>
      </c>
      <c r="E185" s="50">
        <v>20</v>
      </c>
      <c r="F185" s="65"/>
      <c r="G185" s="62"/>
      <c r="H185" s="57"/>
      <c r="I185" s="207"/>
    </row>
    <row r="186" spans="1:9" customFormat="1" x14ac:dyDescent="0.25">
      <c r="A186" s="40" t="s">
        <v>392</v>
      </c>
      <c r="B186" s="46"/>
      <c r="C186" s="47" t="s">
        <v>342</v>
      </c>
      <c r="D186" s="49" t="s">
        <v>15</v>
      </c>
      <c r="E186" s="50">
        <v>2</v>
      </c>
      <c r="F186" s="65"/>
      <c r="G186" s="62"/>
      <c r="H186" s="57"/>
      <c r="I186" s="207"/>
    </row>
    <row r="187" spans="1:9" customFormat="1" x14ac:dyDescent="0.25">
      <c r="A187" s="40" t="s">
        <v>461</v>
      </c>
      <c r="B187" s="46"/>
      <c r="C187" s="47" t="s">
        <v>464</v>
      </c>
      <c r="D187" s="49" t="s">
        <v>15</v>
      </c>
      <c r="E187" s="50">
        <v>2</v>
      </c>
      <c r="F187" s="65"/>
      <c r="G187" s="62"/>
      <c r="H187" s="57"/>
      <c r="I187" s="207"/>
    </row>
    <row r="188" spans="1:9" customFormat="1" x14ac:dyDescent="0.25">
      <c r="A188" s="40" t="s">
        <v>462</v>
      </c>
      <c r="B188" s="46"/>
      <c r="C188" s="47" t="s">
        <v>347</v>
      </c>
      <c r="D188" s="49" t="s">
        <v>15</v>
      </c>
      <c r="E188" s="50">
        <v>28</v>
      </c>
      <c r="F188" s="65"/>
      <c r="G188" s="62"/>
      <c r="H188" s="57"/>
      <c r="I188" s="207"/>
    </row>
    <row r="189" spans="1:9" customFormat="1" x14ac:dyDescent="0.25">
      <c r="A189" s="40" t="s">
        <v>471</v>
      </c>
      <c r="B189" s="46"/>
      <c r="C189" s="47" t="s">
        <v>348</v>
      </c>
      <c r="D189" s="49" t="s">
        <v>15</v>
      </c>
      <c r="E189" s="50">
        <v>6</v>
      </c>
      <c r="F189" s="65"/>
      <c r="G189" s="62"/>
      <c r="H189" s="57"/>
      <c r="I189" s="207"/>
    </row>
    <row r="190" spans="1:9" customFormat="1" x14ac:dyDescent="0.25">
      <c r="A190" s="40" t="s">
        <v>472</v>
      </c>
      <c r="B190" s="46"/>
      <c r="C190" s="47" t="s">
        <v>350</v>
      </c>
      <c r="D190" s="49" t="s">
        <v>15</v>
      </c>
      <c r="E190" s="50">
        <v>3</v>
      </c>
      <c r="F190" s="65"/>
      <c r="G190" s="62"/>
      <c r="H190" s="57"/>
      <c r="I190" s="207"/>
    </row>
    <row r="191" spans="1:9" customFormat="1" ht="25.5" x14ac:dyDescent="0.25">
      <c r="A191" s="36" t="s">
        <v>16</v>
      </c>
      <c r="B191" s="52"/>
      <c r="C191" s="51" t="s">
        <v>164</v>
      </c>
      <c r="D191" s="38" t="s">
        <v>12</v>
      </c>
      <c r="E191" s="48">
        <v>3.6</v>
      </c>
      <c r="F191" s="66"/>
      <c r="G191" s="59"/>
      <c r="H191" s="60"/>
      <c r="I191" s="206"/>
    </row>
    <row r="192" spans="1:9" customFormat="1" x14ac:dyDescent="0.25">
      <c r="A192" s="40" t="s">
        <v>17</v>
      </c>
      <c r="B192" s="46"/>
      <c r="C192" s="47" t="s">
        <v>339</v>
      </c>
      <c r="D192" s="49" t="s">
        <v>12</v>
      </c>
      <c r="E192" s="50">
        <v>3.6</v>
      </c>
      <c r="F192" s="65"/>
      <c r="G192" s="62"/>
      <c r="H192" s="57"/>
      <c r="I192" s="207"/>
    </row>
    <row r="193" spans="1:9" customFormat="1" x14ac:dyDescent="0.25">
      <c r="A193" s="40" t="s">
        <v>84</v>
      </c>
      <c r="B193" s="46"/>
      <c r="C193" s="47" t="s">
        <v>349</v>
      </c>
      <c r="D193" s="49" t="s">
        <v>15</v>
      </c>
      <c r="E193" s="50">
        <v>2</v>
      </c>
      <c r="F193" s="65"/>
      <c r="G193" s="62"/>
      <c r="H193" s="57"/>
      <c r="I193" s="207"/>
    </row>
    <row r="194" spans="1:9" customFormat="1" x14ac:dyDescent="0.25">
      <c r="A194" s="40" t="s">
        <v>85</v>
      </c>
      <c r="B194" s="46"/>
      <c r="C194" s="47" t="s">
        <v>465</v>
      </c>
      <c r="D194" s="49" t="s">
        <v>15</v>
      </c>
      <c r="E194" s="50">
        <v>1</v>
      </c>
      <c r="F194" s="65"/>
      <c r="G194" s="62"/>
      <c r="H194" s="57"/>
      <c r="I194" s="207"/>
    </row>
    <row r="195" spans="1:9" customFormat="1" x14ac:dyDescent="0.25">
      <c r="A195" s="36" t="s">
        <v>18</v>
      </c>
      <c r="B195" s="52"/>
      <c r="C195" s="51" t="s">
        <v>362</v>
      </c>
      <c r="D195" s="38" t="s">
        <v>15</v>
      </c>
      <c r="E195" s="48">
        <v>60</v>
      </c>
      <c r="F195" s="66"/>
      <c r="G195" s="59"/>
      <c r="H195" s="60"/>
      <c r="I195" s="206"/>
    </row>
    <row r="196" spans="1:9" customFormat="1" x14ac:dyDescent="0.25">
      <c r="A196" s="40" t="s">
        <v>90</v>
      </c>
      <c r="B196" s="46"/>
      <c r="C196" s="47" t="s">
        <v>244</v>
      </c>
      <c r="D196" s="49" t="s">
        <v>15</v>
      </c>
      <c r="E196" s="50">
        <v>4</v>
      </c>
      <c r="F196" s="65"/>
      <c r="G196" s="62"/>
      <c r="H196" s="57"/>
      <c r="I196" s="207"/>
    </row>
    <row r="197" spans="1:9" customFormat="1" x14ac:dyDescent="0.25">
      <c r="A197" s="40" t="s">
        <v>97</v>
      </c>
      <c r="B197" s="46"/>
      <c r="C197" s="47" t="s">
        <v>245</v>
      </c>
      <c r="D197" s="49" t="s">
        <v>15</v>
      </c>
      <c r="E197" s="50">
        <v>56</v>
      </c>
      <c r="F197" s="65"/>
      <c r="G197" s="62"/>
      <c r="H197" s="57"/>
      <c r="I197" s="207"/>
    </row>
    <row r="198" spans="1:9" customFormat="1" ht="25.5" x14ac:dyDescent="0.25">
      <c r="A198" s="36" t="s">
        <v>19</v>
      </c>
      <c r="B198" s="52"/>
      <c r="C198" s="51" t="s">
        <v>467</v>
      </c>
      <c r="D198" s="38" t="s">
        <v>21</v>
      </c>
      <c r="E198" s="48">
        <v>0.38900000000000001</v>
      </c>
      <c r="F198" s="66"/>
      <c r="G198" s="59"/>
      <c r="H198" s="60"/>
      <c r="I198" s="206"/>
    </row>
    <row r="199" spans="1:9" customFormat="1" x14ac:dyDescent="0.25">
      <c r="A199" s="40" t="s">
        <v>91</v>
      </c>
      <c r="B199" s="46"/>
      <c r="C199" s="47" t="s">
        <v>363</v>
      </c>
      <c r="D199" s="49" t="s">
        <v>21</v>
      </c>
      <c r="E199" s="50">
        <v>0.218</v>
      </c>
      <c r="F199" s="65"/>
      <c r="G199" s="62"/>
      <c r="H199" s="57"/>
      <c r="I199" s="207"/>
    </row>
    <row r="200" spans="1:9" customFormat="1" x14ac:dyDescent="0.25">
      <c r="A200" s="40" t="s">
        <v>92</v>
      </c>
      <c r="B200" s="46"/>
      <c r="C200" s="47" t="s">
        <v>364</v>
      </c>
      <c r="D200" s="49" t="s">
        <v>21</v>
      </c>
      <c r="E200" s="50">
        <v>1.6000000000000001E-4</v>
      </c>
      <c r="F200" s="65"/>
      <c r="G200" s="62"/>
      <c r="H200" s="57"/>
      <c r="I200" s="207"/>
    </row>
    <row r="201" spans="1:9" customFormat="1" x14ac:dyDescent="0.25">
      <c r="A201" s="40" t="s">
        <v>93</v>
      </c>
      <c r="B201" s="46"/>
      <c r="C201" s="47" t="s">
        <v>365</v>
      </c>
      <c r="D201" s="49" t="s">
        <v>21</v>
      </c>
      <c r="E201" s="50">
        <v>0.17100000000000001</v>
      </c>
      <c r="F201" s="65"/>
      <c r="G201" s="62"/>
      <c r="H201" s="57"/>
      <c r="I201" s="207"/>
    </row>
    <row r="202" spans="1:9" customFormat="1" ht="25.5" x14ac:dyDescent="0.25">
      <c r="A202" s="36" t="s">
        <v>20</v>
      </c>
      <c r="B202" s="52"/>
      <c r="C202" s="51" t="s">
        <v>466</v>
      </c>
      <c r="D202" s="38" t="s">
        <v>21</v>
      </c>
      <c r="E202" s="48">
        <v>0.10970000000000001</v>
      </c>
      <c r="F202" s="66"/>
      <c r="G202" s="59"/>
      <c r="H202" s="60"/>
      <c r="I202" s="206"/>
    </row>
    <row r="203" spans="1:9" customFormat="1" x14ac:dyDescent="0.25">
      <c r="A203" s="40" t="s">
        <v>393</v>
      </c>
      <c r="B203" s="46"/>
      <c r="C203" s="47" t="s">
        <v>367</v>
      </c>
      <c r="D203" s="49" t="s">
        <v>21</v>
      </c>
      <c r="E203" s="50">
        <v>6.3E-2</v>
      </c>
      <c r="F203" s="65"/>
      <c r="G203" s="62"/>
      <c r="H203" s="57"/>
      <c r="I203" s="207"/>
    </row>
    <row r="204" spans="1:9" customFormat="1" x14ac:dyDescent="0.25">
      <c r="A204" s="40" t="s">
        <v>399</v>
      </c>
      <c r="B204" s="46"/>
      <c r="C204" s="47" t="s">
        <v>364</v>
      </c>
      <c r="D204" s="49" t="s">
        <v>21</v>
      </c>
      <c r="E204" s="50">
        <v>4.7000000000000002E-3</v>
      </c>
      <c r="F204" s="65"/>
      <c r="G204" s="62"/>
      <c r="H204" s="57"/>
      <c r="I204" s="207"/>
    </row>
    <row r="205" spans="1:9" customFormat="1" x14ac:dyDescent="0.25">
      <c r="A205" s="40" t="s">
        <v>404</v>
      </c>
      <c r="B205" s="46"/>
      <c r="C205" s="47" t="s">
        <v>368</v>
      </c>
      <c r="D205" s="49" t="s">
        <v>21</v>
      </c>
      <c r="E205" s="50">
        <v>4.2000000000000003E-2</v>
      </c>
      <c r="F205" s="65"/>
      <c r="G205" s="62"/>
      <c r="H205" s="57"/>
      <c r="I205" s="207"/>
    </row>
    <row r="206" spans="1:9" customFormat="1" ht="25.5" x14ac:dyDescent="0.25">
      <c r="A206" s="36" t="s">
        <v>94</v>
      </c>
      <c r="B206" s="52"/>
      <c r="C206" s="51" t="s">
        <v>371</v>
      </c>
      <c r="D206" s="38" t="s">
        <v>21</v>
      </c>
      <c r="E206" s="48">
        <v>0.49869999999999998</v>
      </c>
      <c r="F206" s="65"/>
      <c r="G206" s="62"/>
      <c r="H206" s="57"/>
      <c r="I206" s="207"/>
    </row>
    <row r="207" spans="1:9" customFormat="1" x14ac:dyDescent="0.25">
      <c r="A207" s="36" t="s">
        <v>95</v>
      </c>
      <c r="B207" s="52"/>
      <c r="C207" s="51" t="s">
        <v>320</v>
      </c>
      <c r="D207" s="38" t="s">
        <v>15</v>
      </c>
      <c r="E207" s="48">
        <v>10</v>
      </c>
      <c r="F207" s="66"/>
      <c r="G207" s="59"/>
      <c r="H207" s="60"/>
      <c r="I207" s="206"/>
    </row>
    <row r="208" spans="1:9" customFormat="1" x14ac:dyDescent="0.25">
      <c r="A208" s="40" t="s">
        <v>400</v>
      </c>
      <c r="B208" s="46"/>
      <c r="C208" s="47" t="s">
        <v>292</v>
      </c>
      <c r="D208" s="49" t="s">
        <v>15</v>
      </c>
      <c r="E208" s="50">
        <v>4</v>
      </c>
      <c r="F208" s="65"/>
      <c r="G208" s="62"/>
      <c r="H208" s="57"/>
      <c r="I208" s="207"/>
    </row>
    <row r="209" spans="1:9" customFormat="1" x14ac:dyDescent="0.25">
      <c r="A209" s="40" t="s">
        <v>401</v>
      </c>
      <c r="B209" s="46"/>
      <c r="C209" s="47" t="s">
        <v>291</v>
      </c>
      <c r="D209" s="49" t="s">
        <v>15</v>
      </c>
      <c r="E209" s="50">
        <v>2</v>
      </c>
      <c r="F209" s="65"/>
      <c r="G209" s="62"/>
      <c r="H209" s="57"/>
      <c r="I209" s="207"/>
    </row>
    <row r="210" spans="1:9" customFormat="1" x14ac:dyDescent="0.25">
      <c r="A210" s="40" t="s">
        <v>473</v>
      </c>
      <c r="B210" s="46"/>
      <c r="C210" s="47" t="s">
        <v>330</v>
      </c>
      <c r="D210" s="49" t="s">
        <v>15</v>
      </c>
      <c r="E210" s="50">
        <v>2</v>
      </c>
      <c r="F210" s="65"/>
      <c r="G210" s="62"/>
      <c r="H210" s="57"/>
      <c r="I210" s="207"/>
    </row>
    <row r="211" spans="1:9" customFormat="1" x14ac:dyDescent="0.25">
      <c r="A211" s="40" t="s">
        <v>474</v>
      </c>
      <c r="B211" s="46"/>
      <c r="C211" s="47" t="s">
        <v>290</v>
      </c>
      <c r="D211" s="49" t="s">
        <v>15</v>
      </c>
      <c r="E211" s="50">
        <v>1</v>
      </c>
      <c r="F211" s="65"/>
      <c r="G211" s="62"/>
      <c r="H211" s="57"/>
      <c r="I211" s="207"/>
    </row>
    <row r="212" spans="1:9" customFormat="1" x14ac:dyDescent="0.25">
      <c r="A212" s="40" t="s">
        <v>475</v>
      </c>
      <c r="B212" s="46"/>
      <c r="C212" s="47" t="s">
        <v>331</v>
      </c>
      <c r="D212" s="49" t="s">
        <v>15</v>
      </c>
      <c r="E212" s="50">
        <v>1</v>
      </c>
      <c r="F212" s="65"/>
      <c r="G212" s="62"/>
      <c r="H212" s="57"/>
      <c r="I212" s="207"/>
    </row>
    <row r="213" spans="1:9" customFormat="1" x14ac:dyDescent="0.25">
      <c r="A213" s="36" t="s">
        <v>476</v>
      </c>
      <c r="B213" s="52"/>
      <c r="C213" s="51" t="s">
        <v>302</v>
      </c>
      <c r="D213" s="38" t="s">
        <v>102</v>
      </c>
      <c r="E213" s="48">
        <v>99.49</v>
      </c>
      <c r="F213" s="66"/>
      <c r="G213" s="59"/>
      <c r="H213" s="60"/>
      <c r="I213" s="206"/>
    </row>
    <row r="214" spans="1:9" customFormat="1" x14ac:dyDescent="0.25">
      <c r="A214" s="40" t="s">
        <v>477</v>
      </c>
      <c r="B214" s="46"/>
      <c r="C214" s="47" t="s">
        <v>303</v>
      </c>
      <c r="D214" s="49" t="s">
        <v>101</v>
      </c>
      <c r="E214" s="50">
        <v>10.738</v>
      </c>
      <c r="F214" s="65"/>
      <c r="G214" s="62"/>
      <c r="H214" s="57"/>
      <c r="I214" s="207"/>
    </row>
    <row r="215" spans="1:9" customFormat="1" x14ac:dyDescent="0.25">
      <c r="A215" s="40" t="s">
        <v>478</v>
      </c>
      <c r="B215" s="46"/>
      <c r="C215" s="47" t="s">
        <v>304</v>
      </c>
      <c r="D215" s="49" t="s">
        <v>101</v>
      </c>
      <c r="E215" s="50">
        <v>15.204000000000001</v>
      </c>
      <c r="F215" s="65"/>
      <c r="G215" s="62"/>
      <c r="H215" s="57"/>
      <c r="I215" s="207"/>
    </row>
    <row r="216" spans="1:9" customFormat="1" ht="25.5" x14ac:dyDescent="0.25">
      <c r="A216" s="36" t="s">
        <v>405</v>
      </c>
      <c r="B216" s="52"/>
      <c r="C216" s="51" t="s">
        <v>305</v>
      </c>
      <c r="D216" s="38" t="s">
        <v>7</v>
      </c>
      <c r="E216" s="48">
        <v>9.3800000000000008</v>
      </c>
      <c r="F216" s="66"/>
      <c r="G216" s="59"/>
      <c r="H216" s="60"/>
      <c r="I216" s="206"/>
    </row>
    <row r="217" spans="1:9" customFormat="1" x14ac:dyDescent="0.25">
      <c r="A217" s="40" t="s">
        <v>479</v>
      </c>
      <c r="B217" s="46"/>
      <c r="C217" s="47" t="s">
        <v>351</v>
      </c>
      <c r="D217" s="49" t="s">
        <v>7</v>
      </c>
      <c r="E217" s="50">
        <v>0.28000000000000003</v>
      </c>
      <c r="F217" s="65"/>
      <c r="G217" s="62"/>
      <c r="H217" s="57"/>
      <c r="I217" s="207"/>
    </row>
    <row r="218" spans="1:9" customFormat="1" x14ac:dyDescent="0.25">
      <c r="A218" s="40" t="s">
        <v>480</v>
      </c>
      <c r="B218" s="46"/>
      <c r="C218" s="47" t="s">
        <v>352</v>
      </c>
      <c r="D218" s="49" t="s">
        <v>7</v>
      </c>
      <c r="E218" s="50">
        <v>8.5</v>
      </c>
      <c r="F218" s="65"/>
      <c r="G218" s="62"/>
      <c r="H218" s="57"/>
      <c r="I218" s="207"/>
    </row>
    <row r="219" spans="1:9" customFormat="1" x14ac:dyDescent="0.25">
      <c r="A219" s="40" t="s">
        <v>481</v>
      </c>
      <c r="B219" s="46"/>
      <c r="C219" s="47" t="s">
        <v>360</v>
      </c>
      <c r="D219" s="49" t="s">
        <v>7</v>
      </c>
      <c r="E219" s="50">
        <v>0.6</v>
      </c>
      <c r="F219" s="65"/>
      <c r="G219" s="62"/>
      <c r="H219" s="57"/>
      <c r="I219" s="207"/>
    </row>
    <row r="220" spans="1:9" customFormat="1" x14ac:dyDescent="0.25">
      <c r="A220" s="36" t="s">
        <v>406</v>
      </c>
      <c r="B220" s="52"/>
      <c r="C220" s="51" t="s">
        <v>306</v>
      </c>
      <c r="D220" s="38" t="s">
        <v>102</v>
      </c>
      <c r="E220" s="48">
        <v>173.39</v>
      </c>
      <c r="F220" s="66"/>
      <c r="G220" s="59"/>
      <c r="H220" s="60"/>
      <c r="I220" s="206"/>
    </row>
    <row r="221" spans="1:9" customFormat="1" x14ac:dyDescent="0.25">
      <c r="A221" s="40" t="s">
        <v>407</v>
      </c>
      <c r="B221" s="46"/>
      <c r="C221" s="47" t="s">
        <v>307</v>
      </c>
      <c r="D221" s="49" t="s">
        <v>102</v>
      </c>
      <c r="E221" s="50">
        <v>173.39</v>
      </c>
      <c r="F221" s="65"/>
      <c r="G221" s="62"/>
      <c r="H221" s="57"/>
      <c r="I221" s="207"/>
    </row>
    <row r="222" spans="1:9" customFormat="1" ht="15.75" thickBot="1" x14ac:dyDescent="0.3">
      <c r="A222" s="89" t="s">
        <v>408</v>
      </c>
      <c r="B222" s="90"/>
      <c r="C222" s="91" t="s">
        <v>308</v>
      </c>
      <c r="D222" s="92" t="s">
        <v>101</v>
      </c>
      <c r="E222" s="115">
        <v>17.39</v>
      </c>
      <c r="F222" s="65"/>
      <c r="G222" s="62"/>
      <c r="H222" s="57"/>
      <c r="I222" s="207"/>
    </row>
    <row r="223" spans="1:9" ht="22.5" customHeight="1" x14ac:dyDescent="0.25">
      <c r="A223" s="33"/>
      <c r="B223" s="34" t="s">
        <v>9</v>
      </c>
      <c r="C223" s="32" t="s">
        <v>309</v>
      </c>
      <c r="D223" s="74"/>
      <c r="E223" s="35"/>
    </row>
    <row r="224" spans="1:9" customFormat="1" ht="25.5" x14ac:dyDescent="0.25">
      <c r="A224" s="36" t="s">
        <v>10</v>
      </c>
      <c r="B224" s="52"/>
      <c r="C224" s="51" t="s">
        <v>313</v>
      </c>
      <c r="D224" s="38" t="s">
        <v>12</v>
      </c>
      <c r="E224" s="48">
        <v>1</v>
      </c>
      <c r="F224" s="66"/>
      <c r="G224" s="59"/>
      <c r="H224" s="60"/>
      <c r="I224" s="206"/>
    </row>
    <row r="225" spans="1:9" customFormat="1" x14ac:dyDescent="0.25">
      <c r="A225" s="40" t="s">
        <v>48</v>
      </c>
      <c r="B225" s="46"/>
      <c r="C225" s="47" t="s">
        <v>310</v>
      </c>
      <c r="D225" s="49" t="s">
        <v>12</v>
      </c>
      <c r="E225" s="50">
        <v>1</v>
      </c>
      <c r="F225" s="65"/>
      <c r="G225" s="62"/>
      <c r="H225" s="57"/>
      <c r="I225" s="207"/>
    </row>
    <row r="226" spans="1:9" customFormat="1" ht="25.5" x14ac:dyDescent="0.25">
      <c r="A226" s="36" t="s">
        <v>11</v>
      </c>
      <c r="B226" s="52"/>
      <c r="C226" s="51" t="s">
        <v>312</v>
      </c>
      <c r="D226" s="38" t="s">
        <v>12</v>
      </c>
      <c r="E226" s="48">
        <v>6</v>
      </c>
      <c r="F226" s="66"/>
      <c r="G226" s="59"/>
      <c r="H226" s="60"/>
      <c r="I226" s="206"/>
    </row>
    <row r="227" spans="1:9" customFormat="1" x14ac:dyDescent="0.25">
      <c r="A227" s="40" t="s">
        <v>50</v>
      </c>
      <c r="B227" s="46"/>
      <c r="C227" s="47" t="s">
        <v>311</v>
      </c>
      <c r="D227" s="49" t="s">
        <v>12</v>
      </c>
      <c r="E227" s="50">
        <v>6</v>
      </c>
      <c r="F227" s="65"/>
      <c r="G227" s="62"/>
      <c r="H227" s="57"/>
      <c r="I227" s="207"/>
    </row>
    <row r="228" spans="1:9" customFormat="1" ht="25.5" x14ac:dyDescent="0.25">
      <c r="A228" s="36" t="s">
        <v>39</v>
      </c>
      <c r="B228" s="52"/>
      <c r="C228" s="51" t="s">
        <v>314</v>
      </c>
      <c r="D228" s="38" t="s">
        <v>12</v>
      </c>
      <c r="E228" s="48">
        <v>2</v>
      </c>
      <c r="F228" s="66"/>
      <c r="G228" s="59"/>
      <c r="H228" s="60"/>
      <c r="I228" s="206"/>
    </row>
    <row r="229" spans="1:9" customFormat="1" x14ac:dyDescent="0.25">
      <c r="A229" s="40" t="s">
        <v>52</v>
      </c>
      <c r="B229" s="46"/>
      <c r="C229" s="47" t="s">
        <v>315</v>
      </c>
      <c r="D229" s="49" t="s">
        <v>12</v>
      </c>
      <c r="E229" s="50">
        <v>2</v>
      </c>
      <c r="F229" s="65"/>
      <c r="G229" s="62"/>
      <c r="H229" s="57"/>
      <c r="I229" s="207"/>
    </row>
    <row r="230" spans="1:9" customFormat="1" x14ac:dyDescent="0.25">
      <c r="A230" s="40" t="s">
        <v>53</v>
      </c>
      <c r="B230" s="46"/>
      <c r="C230" s="47" t="s">
        <v>327</v>
      </c>
      <c r="D230" s="49" t="s">
        <v>15</v>
      </c>
      <c r="E230" s="50">
        <v>4</v>
      </c>
      <c r="F230" s="65"/>
      <c r="G230" s="62"/>
      <c r="H230" s="57"/>
      <c r="I230" s="207"/>
    </row>
    <row r="231" spans="1:9" customFormat="1" x14ac:dyDescent="0.25">
      <c r="A231" s="40" t="s">
        <v>70</v>
      </c>
      <c r="B231" s="46"/>
      <c r="C231" s="47" t="s">
        <v>317</v>
      </c>
      <c r="D231" s="49" t="s">
        <v>15</v>
      </c>
      <c r="E231" s="50">
        <v>4</v>
      </c>
      <c r="F231" s="65"/>
      <c r="G231" s="62"/>
      <c r="H231" s="57"/>
      <c r="I231" s="207"/>
    </row>
    <row r="232" spans="1:9" customFormat="1" x14ac:dyDescent="0.25">
      <c r="A232" s="36" t="s">
        <v>13</v>
      </c>
      <c r="B232" s="52"/>
      <c r="C232" s="51" t="s">
        <v>319</v>
      </c>
      <c r="D232" s="38" t="s">
        <v>15</v>
      </c>
      <c r="E232" s="48">
        <v>4</v>
      </c>
      <c r="F232" s="66"/>
      <c r="G232" s="59"/>
      <c r="H232" s="60"/>
      <c r="I232" s="206"/>
    </row>
    <row r="233" spans="1:9" customFormat="1" x14ac:dyDescent="0.25">
      <c r="A233" s="40" t="s">
        <v>14</v>
      </c>
      <c r="B233" s="46"/>
      <c r="C233" s="47" t="s">
        <v>316</v>
      </c>
      <c r="D233" s="49" t="s">
        <v>15</v>
      </c>
      <c r="E233" s="50">
        <v>4</v>
      </c>
      <c r="F233" s="65"/>
      <c r="G233" s="62"/>
      <c r="H233" s="57"/>
      <c r="I233" s="207"/>
    </row>
    <row r="234" spans="1:9" customFormat="1" x14ac:dyDescent="0.25">
      <c r="A234" s="36" t="s">
        <v>42</v>
      </c>
      <c r="B234" s="52"/>
      <c r="C234" s="51" t="s">
        <v>320</v>
      </c>
      <c r="D234" s="38" t="s">
        <v>15</v>
      </c>
      <c r="E234" s="48">
        <v>8</v>
      </c>
      <c r="F234" s="66"/>
      <c r="G234" s="59"/>
      <c r="H234" s="60"/>
      <c r="I234" s="206"/>
    </row>
    <row r="235" spans="1:9" customFormat="1" x14ac:dyDescent="0.25">
      <c r="A235" s="40" t="s">
        <v>44</v>
      </c>
      <c r="B235" s="46"/>
      <c r="C235" s="47" t="s">
        <v>318</v>
      </c>
      <c r="D235" s="49" t="s">
        <v>15</v>
      </c>
      <c r="E235" s="50">
        <v>4</v>
      </c>
      <c r="F235" s="65"/>
      <c r="G235" s="62"/>
      <c r="H235" s="57"/>
      <c r="I235" s="207"/>
    </row>
    <row r="236" spans="1:9" customFormat="1" x14ac:dyDescent="0.25">
      <c r="A236" s="40" t="s">
        <v>83</v>
      </c>
      <c r="B236" s="46"/>
      <c r="C236" s="47" t="s">
        <v>321</v>
      </c>
      <c r="D236" s="49" t="s">
        <v>15</v>
      </c>
      <c r="E236" s="50">
        <v>4</v>
      </c>
      <c r="F236" s="65"/>
      <c r="G236" s="62"/>
      <c r="H236" s="57"/>
      <c r="I236" s="207"/>
    </row>
    <row r="237" spans="1:9" customFormat="1" x14ac:dyDescent="0.25">
      <c r="A237" s="36" t="s">
        <v>45</v>
      </c>
      <c r="B237" s="52"/>
      <c r="C237" s="51" t="s">
        <v>322</v>
      </c>
      <c r="D237" s="38" t="s">
        <v>15</v>
      </c>
      <c r="E237" s="48">
        <v>4</v>
      </c>
      <c r="F237" s="66"/>
      <c r="G237" s="59"/>
      <c r="H237" s="60"/>
      <c r="I237" s="206"/>
    </row>
    <row r="238" spans="1:9" customFormat="1" x14ac:dyDescent="0.25">
      <c r="A238" s="40" t="s">
        <v>46</v>
      </c>
      <c r="B238" s="46"/>
      <c r="C238" s="47" t="s">
        <v>323</v>
      </c>
      <c r="D238" s="49" t="s">
        <v>15</v>
      </c>
      <c r="E238" s="50">
        <v>4</v>
      </c>
      <c r="F238" s="65"/>
      <c r="G238" s="62"/>
      <c r="H238" s="57"/>
      <c r="I238" s="207"/>
    </row>
    <row r="239" spans="1:9" customFormat="1" x14ac:dyDescent="0.25">
      <c r="A239" s="40" t="s">
        <v>77</v>
      </c>
      <c r="B239" s="46"/>
      <c r="C239" s="47" t="s">
        <v>324</v>
      </c>
      <c r="D239" s="49" t="s">
        <v>15</v>
      </c>
      <c r="E239" s="50">
        <v>4</v>
      </c>
      <c r="F239" s="65"/>
      <c r="G239" s="62"/>
      <c r="H239" s="57"/>
      <c r="I239" s="207"/>
    </row>
    <row r="240" spans="1:9" customFormat="1" x14ac:dyDescent="0.25">
      <c r="A240" s="40" t="s">
        <v>78</v>
      </c>
      <c r="B240" s="46"/>
      <c r="C240" s="47" t="s">
        <v>325</v>
      </c>
      <c r="D240" s="49" t="s">
        <v>15</v>
      </c>
      <c r="E240" s="50">
        <v>4</v>
      </c>
      <c r="F240" s="65"/>
      <c r="G240" s="62"/>
      <c r="H240" s="57"/>
      <c r="I240" s="207"/>
    </row>
    <row r="241" spans="1:31" customFormat="1" x14ac:dyDescent="0.25">
      <c r="A241" s="36" t="s">
        <v>16</v>
      </c>
      <c r="B241" s="52"/>
      <c r="C241" s="51" t="s">
        <v>328</v>
      </c>
      <c r="D241" s="38" t="s">
        <v>15</v>
      </c>
      <c r="E241" s="48">
        <v>4</v>
      </c>
      <c r="F241" s="66"/>
      <c r="G241" s="59"/>
      <c r="H241" s="60"/>
      <c r="I241" s="206"/>
    </row>
    <row r="242" spans="1:31" customFormat="1" ht="15.75" thickBot="1" x14ac:dyDescent="0.3">
      <c r="A242" s="75" t="s">
        <v>17</v>
      </c>
      <c r="B242" s="76"/>
      <c r="C242" s="77" t="s">
        <v>326</v>
      </c>
      <c r="D242" s="78" t="s">
        <v>15</v>
      </c>
      <c r="E242" s="102">
        <v>4</v>
      </c>
      <c r="F242" s="65"/>
      <c r="G242" s="62"/>
      <c r="H242" s="57"/>
      <c r="I242" s="207"/>
    </row>
    <row r="243" spans="1:31" customFormat="1" ht="15.75" thickBot="1" x14ac:dyDescent="0.3">
      <c r="A243" s="408" t="s">
        <v>448</v>
      </c>
      <c r="B243" s="410"/>
      <c r="C243" s="410"/>
      <c r="D243" s="410"/>
      <c r="E243" s="411"/>
      <c r="F243" s="93"/>
      <c r="G243" s="93"/>
      <c r="H243" s="93"/>
      <c r="I243" s="93"/>
    </row>
    <row r="244" spans="1:31" customFormat="1" x14ac:dyDescent="0.25">
      <c r="A244" s="36" t="s">
        <v>10</v>
      </c>
      <c r="B244" s="52"/>
      <c r="C244" s="51" t="s">
        <v>80</v>
      </c>
      <c r="D244" s="38" t="s">
        <v>12</v>
      </c>
      <c r="E244" s="39">
        <f>E182+E183+E192</f>
        <v>168.6</v>
      </c>
      <c r="F244" s="186"/>
      <c r="G244" s="186"/>
      <c r="H244" s="187"/>
      <c r="I244" s="188"/>
    </row>
    <row r="245" spans="1:31" customFormat="1" x14ac:dyDescent="0.25">
      <c r="A245" s="36" t="s">
        <v>11</v>
      </c>
      <c r="B245" s="52"/>
      <c r="C245" s="51" t="s">
        <v>449</v>
      </c>
      <c r="D245" s="38" t="s">
        <v>12</v>
      </c>
      <c r="E245" s="39">
        <f>E109+E137+E176+E229+E173</f>
        <v>53</v>
      </c>
      <c r="F245" s="186"/>
      <c r="G245" s="186"/>
      <c r="H245" s="187"/>
      <c r="I245" s="188"/>
    </row>
    <row r="246" spans="1:31" customFormat="1" x14ac:dyDescent="0.25">
      <c r="A246" s="36" t="s">
        <v>39</v>
      </c>
      <c r="B246" s="52"/>
      <c r="C246" s="51" t="s">
        <v>452</v>
      </c>
      <c r="D246" s="38" t="s">
        <v>12</v>
      </c>
      <c r="E246" s="39">
        <f>E104+E106+E130+E164+E166+E170+E225+E227</f>
        <v>41</v>
      </c>
      <c r="F246" s="186"/>
      <c r="G246" s="186"/>
      <c r="H246" s="187"/>
      <c r="I246" s="188"/>
    </row>
    <row r="247" spans="1:31" customFormat="1" x14ac:dyDescent="0.25">
      <c r="A247" s="36" t="s">
        <v>13</v>
      </c>
      <c r="B247" s="52"/>
      <c r="C247" s="51" t="s">
        <v>450</v>
      </c>
      <c r="D247" s="38" t="s">
        <v>12</v>
      </c>
      <c r="E247" s="39">
        <f>E244</f>
        <v>168.6</v>
      </c>
      <c r="F247" s="186"/>
      <c r="G247" s="186"/>
      <c r="H247" s="187"/>
      <c r="I247" s="188"/>
    </row>
    <row r="248" spans="1:31" customFormat="1" x14ac:dyDescent="0.25">
      <c r="A248" s="36" t="s">
        <v>42</v>
      </c>
      <c r="B248" s="52"/>
      <c r="C248" s="51" t="s">
        <v>451</v>
      </c>
      <c r="D248" s="38" t="s">
        <v>12</v>
      </c>
      <c r="E248" s="39">
        <f>E245</f>
        <v>53</v>
      </c>
      <c r="F248" s="186"/>
      <c r="G248" s="186"/>
      <c r="H248" s="187"/>
      <c r="I248" s="188"/>
    </row>
    <row r="249" spans="1:31" customFormat="1" x14ac:dyDescent="0.25">
      <c r="A249" s="36" t="s">
        <v>45</v>
      </c>
      <c r="B249" s="52"/>
      <c r="C249" s="51" t="s">
        <v>453</v>
      </c>
      <c r="D249" s="38" t="s">
        <v>12</v>
      </c>
      <c r="E249" s="39">
        <f>E246</f>
        <v>41</v>
      </c>
      <c r="F249" s="186"/>
      <c r="G249" s="186"/>
      <c r="H249" s="187"/>
      <c r="I249" s="188"/>
    </row>
    <row r="250" spans="1:31" x14ac:dyDescent="0.25">
      <c r="A250" s="2"/>
      <c r="B250" s="6"/>
      <c r="C250" s="2"/>
      <c r="D250" s="2"/>
      <c r="E250" s="2"/>
    </row>
    <row r="251" spans="1:31" ht="15.75" customHeight="1" x14ac:dyDescent="0.25">
      <c r="A251" s="18" t="s">
        <v>30</v>
      </c>
      <c r="B251" s="29"/>
      <c r="C251" s="29" t="s">
        <v>31</v>
      </c>
      <c r="D251" s="29"/>
      <c r="E251" s="29"/>
      <c r="F251" s="29"/>
      <c r="G251" s="29"/>
      <c r="H251" s="29"/>
      <c r="I251" s="18"/>
      <c r="J251" s="18"/>
      <c r="K251" s="18"/>
      <c r="L251" s="18"/>
      <c r="M251" s="18"/>
      <c r="N251" s="18"/>
      <c r="O251" s="19"/>
      <c r="P251" s="20"/>
      <c r="Q251" s="21"/>
      <c r="R251" s="21"/>
      <c r="S251" s="20"/>
      <c r="T251" s="21"/>
      <c r="U251" s="21"/>
      <c r="V251" s="20"/>
      <c r="W251" s="21"/>
      <c r="X251" s="21"/>
      <c r="Y251" s="20"/>
      <c r="Z251" s="21"/>
      <c r="AA251" s="21"/>
      <c r="AB251" s="20"/>
      <c r="AC251" s="22"/>
      <c r="AD251" s="22"/>
      <c r="AE251" s="23"/>
    </row>
    <row r="252" spans="1:31" ht="15.75" customHeight="1" x14ac:dyDescent="0.25">
      <c r="A252" s="24"/>
      <c r="B252" s="30"/>
      <c r="C252" s="30"/>
      <c r="D252" s="30"/>
      <c r="E252" s="30"/>
      <c r="F252" s="31"/>
      <c r="G252" s="31"/>
      <c r="H252" s="31"/>
      <c r="I252" s="26"/>
      <c r="J252" s="26"/>
      <c r="K252" s="26"/>
      <c r="L252" s="26"/>
      <c r="M252" s="26"/>
      <c r="N252" s="26"/>
      <c r="O252" s="26"/>
      <c r="P252" s="25"/>
      <c r="Q252" s="25"/>
      <c r="R252" s="25"/>
      <c r="S252" s="25"/>
      <c r="T252" s="25"/>
      <c r="U252" s="27"/>
      <c r="V252" s="28"/>
      <c r="W252" s="28"/>
      <c r="X252" s="28"/>
      <c r="Y252" s="28"/>
      <c r="Z252" s="28"/>
      <c r="AA252" s="28"/>
      <c r="AB252" s="22"/>
      <c r="AC252" s="22"/>
      <c r="AD252" s="22"/>
      <c r="AE252" s="22"/>
    </row>
    <row r="253" spans="1:31" ht="15.75" customHeight="1" x14ac:dyDescent="0.25">
      <c r="A253" s="18" t="s">
        <v>145</v>
      </c>
      <c r="B253" s="29"/>
      <c r="C253" s="29" t="s">
        <v>146</v>
      </c>
      <c r="D253" s="29"/>
      <c r="E253" s="29"/>
      <c r="F253" s="31"/>
      <c r="G253" s="31"/>
      <c r="H253" s="31"/>
      <c r="I253" s="26"/>
      <c r="J253" s="26"/>
      <c r="K253" s="26"/>
      <c r="L253" s="26"/>
      <c r="M253" s="26"/>
      <c r="N253" s="26"/>
      <c r="O253" s="26"/>
      <c r="P253" s="25"/>
      <c r="Q253" s="25"/>
      <c r="R253" s="25"/>
      <c r="S253" s="25"/>
      <c r="T253" s="25"/>
      <c r="U253" s="27"/>
      <c r="V253" s="28"/>
      <c r="W253" s="28"/>
      <c r="X253" s="28"/>
      <c r="Y253" s="28"/>
      <c r="Z253" s="28"/>
      <c r="AA253" s="28"/>
      <c r="AB253" s="20"/>
      <c r="AC253" s="22"/>
      <c r="AD253" s="22"/>
      <c r="AE253" s="23"/>
    </row>
  </sheetData>
  <autoFilter ref="A14:E14" xr:uid="{2CEBBF08-7017-4F0E-BCF6-C10BDC34B791}"/>
  <mergeCells count="9">
    <mergeCell ref="A243:E243"/>
    <mergeCell ref="A15:E15"/>
    <mergeCell ref="A161:E161"/>
    <mergeCell ref="A10:E10"/>
    <mergeCell ref="A11:E11"/>
    <mergeCell ref="A12:A13"/>
    <mergeCell ref="C12:C13"/>
    <mergeCell ref="D12:D13"/>
    <mergeCell ref="E12:E13"/>
  </mergeCells>
  <phoneticPr fontId="9" type="noConversion"/>
  <conditionalFormatting sqref="U251:AE253">
    <cfRule type="cellIs" dxfId="3" priority="1" operator="lessThan">
      <formula>0</formula>
    </cfRule>
  </conditionalFormatting>
  <pageMargins left="0.31496062992125984" right="0.31496062992125984" top="0.55118110236220474" bottom="0.35433070866141736" header="0.31496062992125984" footer="0.31496062992125984"/>
  <pageSetup paperSize="9" scale="74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F0E40-65D3-415F-B468-1945B6BD2BAA}">
  <sheetPr>
    <tabColor rgb="FFFF0000"/>
    <pageSetUpPr fitToPage="1"/>
  </sheetPr>
  <dimension ref="A1:T192"/>
  <sheetViews>
    <sheetView view="pageBreakPreview" zoomScale="120" zoomScaleNormal="100" zoomScaleSheetLayoutView="120" workbookViewId="0">
      <selection activeCell="C15" sqref="C15:C18"/>
    </sheetView>
  </sheetViews>
  <sheetFormatPr defaultRowHeight="12.75" outlineLevelCol="1" x14ac:dyDescent="0.25"/>
  <cols>
    <col min="1" max="1" width="6.85546875" style="130" customWidth="1"/>
    <col min="2" max="2" width="12.28515625" style="130" customWidth="1"/>
    <col min="3" max="3" width="62.5703125" style="130" customWidth="1"/>
    <col min="4" max="4" width="6" style="132" customWidth="1"/>
    <col min="5" max="5" width="12.85546875" style="130" customWidth="1"/>
    <col min="6" max="11" width="6.7109375" style="130" hidden="1" customWidth="1" outlineLevel="1"/>
    <col min="12" max="13" width="7" style="130" hidden="1" customWidth="1" outlineLevel="1"/>
    <col min="14" max="15" width="6.7109375" style="130" hidden="1" customWidth="1" outlineLevel="1"/>
    <col min="16" max="19" width="7" style="130" hidden="1" customWidth="1" outlineLevel="1"/>
    <col min="20" max="20" width="39.5703125" style="131" customWidth="1" collapsed="1"/>
    <col min="21" max="16384" width="9.140625" style="130"/>
  </cols>
  <sheetData>
    <row r="1" spans="1:20" s="182" customFormat="1" ht="15" customHeight="1" x14ac:dyDescent="0.25">
      <c r="A1" s="185"/>
      <c r="B1" s="185"/>
      <c r="C1" s="185"/>
      <c r="D1" s="185"/>
      <c r="E1" s="184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</row>
    <row r="2" spans="1:20" s="176" customFormat="1" ht="15" customHeight="1" x14ac:dyDescent="0.25">
      <c r="A2" s="181" t="s">
        <v>25</v>
      </c>
      <c r="B2" s="181"/>
      <c r="C2" s="181"/>
      <c r="D2" s="181"/>
      <c r="E2" s="177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200" t="s">
        <v>24</v>
      </c>
    </row>
    <row r="3" spans="1:20" s="176" customFormat="1" ht="15" customHeight="1" x14ac:dyDescent="0.25">
      <c r="A3" s="180" t="s">
        <v>126</v>
      </c>
      <c r="B3" s="180"/>
      <c r="C3" s="180"/>
      <c r="D3" s="180"/>
      <c r="E3" s="177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97" t="s">
        <v>26</v>
      </c>
    </row>
    <row r="4" spans="1:20" s="176" customFormat="1" ht="15" customHeight="1" x14ac:dyDescent="0.25">
      <c r="A4" s="181" t="s">
        <v>27</v>
      </c>
      <c r="B4" s="181"/>
      <c r="C4" s="181"/>
      <c r="D4" s="181"/>
      <c r="E4" s="177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99"/>
    </row>
    <row r="5" spans="1:20" s="176" customFormat="1" ht="15" customHeight="1" x14ac:dyDescent="0.25">
      <c r="A5" s="180" t="s">
        <v>125</v>
      </c>
      <c r="B5" s="180"/>
      <c r="C5" s="180"/>
      <c r="D5" s="180"/>
      <c r="E5" s="177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97" t="s">
        <v>28</v>
      </c>
    </row>
    <row r="6" spans="1:20" s="176" customFormat="1" ht="15" customHeight="1" x14ac:dyDescent="0.25">
      <c r="A6" s="180" t="s">
        <v>124</v>
      </c>
      <c r="B6" s="180"/>
      <c r="C6" s="180"/>
      <c r="D6" s="180"/>
      <c r="E6" s="177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4"/>
      <c r="T6" s="198"/>
    </row>
    <row r="7" spans="1:20" s="176" customFormat="1" ht="15" customHeight="1" x14ac:dyDescent="0.25">
      <c r="A7" s="180" t="s">
        <v>123</v>
      </c>
      <c r="B7" s="180"/>
      <c r="C7" s="180"/>
      <c r="D7" s="180"/>
      <c r="E7" s="177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97" t="s">
        <v>456</v>
      </c>
    </row>
    <row r="8" spans="1:20" s="176" customFormat="1" ht="15" customHeight="1" x14ac:dyDescent="0.4">
      <c r="A8" s="179"/>
      <c r="B8" s="179"/>
      <c r="C8" s="179"/>
      <c r="D8" s="179"/>
      <c r="E8" s="177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97"/>
    </row>
    <row r="9" spans="1:20" s="176" customFormat="1" ht="15" customHeight="1" x14ac:dyDescent="0.4">
      <c r="A9" s="179"/>
      <c r="B9" s="179"/>
      <c r="C9" s="179"/>
      <c r="D9" s="179"/>
      <c r="E9" s="177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97"/>
    </row>
    <row r="10" spans="1:20" s="176" customFormat="1" ht="15" customHeight="1" x14ac:dyDescent="0.25">
      <c r="A10" s="178"/>
      <c r="B10" s="178"/>
      <c r="C10" s="178"/>
      <c r="D10" s="178"/>
      <c r="E10" s="177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97" t="s">
        <v>29</v>
      </c>
    </row>
    <row r="11" spans="1:20" s="176" customFormat="1" ht="15" customHeight="1" x14ac:dyDescent="0.25">
      <c r="A11" s="425" t="s">
        <v>491</v>
      </c>
      <c r="B11" s="425"/>
      <c r="C11" s="425"/>
      <c r="D11" s="425"/>
      <c r="E11" s="425"/>
      <c r="F11" s="425"/>
      <c r="G11" s="425"/>
      <c r="H11" s="425"/>
      <c r="I11" s="425"/>
      <c r="J11" s="425"/>
      <c r="K11" s="425"/>
      <c r="L11" s="425"/>
      <c r="M11" s="425"/>
      <c r="N11" s="425"/>
      <c r="O11" s="425"/>
      <c r="P11" s="425"/>
      <c r="Q11" s="425"/>
      <c r="R11" s="425"/>
      <c r="S11" s="425"/>
      <c r="T11" s="425"/>
    </row>
    <row r="12" spans="1:20" s="176" customFormat="1" ht="15" customHeight="1" x14ac:dyDescent="0.25">
      <c r="A12" s="425"/>
      <c r="B12" s="425"/>
      <c r="C12" s="425"/>
      <c r="D12" s="425"/>
      <c r="E12" s="425"/>
      <c r="F12" s="425"/>
      <c r="G12" s="425"/>
      <c r="H12" s="425"/>
      <c r="I12" s="425"/>
      <c r="J12" s="425"/>
      <c r="K12" s="425"/>
      <c r="L12" s="425"/>
      <c r="M12" s="425"/>
      <c r="N12" s="425"/>
      <c r="O12" s="425"/>
      <c r="P12" s="425"/>
      <c r="Q12" s="425"/>
      <c r="R12" s="425"/>
      <c r="S12" s="425"/>
      <c r="T12" s="425"/>
    </row>
    <row r="13" spans="1:20" s="176" customFormat="1" ht="47.25" customHeight="1" x14ac:dyDescent="0.25">
      <c r="A13" s="426" t="s">
        <v>150</v>
      </c>
      <c r="B13" s="426"/>
      <c r="C13" s="427"/>
      <c r="D13" s="427"/>
      <c r="E13" s="427"/>
      <c r="F13" s="427"/>
      <c r="G13" s="427"/>
      <c r="H13" s="427"/>
      <c r="I13" s="427"/>
      <c r="J13" s="427"/>
      <c r="K13" s="427"/>
      <c r="L13" s="427"/>
      <c r="M13" s="427"/>
      <c r="N13" s="427"/>
      <c r="O13" s="427"/>
      <c r="P13" s="427"/>
      <c r="Q13" s="427"/>
      <c r="R13" s="427"/>
      <c r="S13" s="427"/>
      <c r="T13" s="427"/>
    </row>
    <row r="14" spans="1:20" s="176" customFormat="1" ht="15" customHeight="1" thickBot="1" x14ac:dyDescent="0.3">
      <c r="A14" s="209"/>
      <c r="B14" s="209"/>
      <c r="C14" s="428"/>
      <c r="D14" s="428"/>
      <c r="E14" s="428"/>
      <c r="F14" s="428"/>
      <c r="G14" s="428"/>
      <c r="H14" s="428"/>
      <c r="I14" s="428"/>
      <c r="J14" s="428"/>
      <c r="K14" s="428"/>
      <c r="L14" s="428"/>
      <c r="M14" s="428"/>
      <c r="N14" s="428"/>
      <c r="O14" s="428"/>
      <c r="P14" s="428"/>
      <c r="Q14" s="428"/>
      <c r="R14" s="428"/>
      <c r="S14" s="428"/>
      <c r="T14" s="428"/>
    </row>
    <row r="15" spans="1:20" s="174" customFormat="1" ht="15" customHeight="1" x14ac:dyDescent="0.25">
      <c r="A15" s="429" t="s">
        <v>122</v>
      </c>
      <c r="B15" s="432" t="s">
        <v>121</v>
      </c>
      <c r="C15" s="422" t="s">
        <v>120</v>
      </c>
      <c r="D15" s="422" t="s">
        <v>119</v>
      </c>
      <c r="E15" s="422" t="s">
        <v>118</v>
      </c>
      <c r="F15" s="422" t="s">
        <v>117</v>
      </c>
      <c r="G15" s="422" t="s">
        <v>116</v>
      </c>
      <c r="H15" s="422" t="s">
        <v>115</v>
      </c>
      <c r="I15" s="422" t="s">
        <v>114</v>
      </c>
      <c r="J15" s="422" t="s">
        <v>113</v>
      </c>
      <c r="K15" s="422" t="s">
        <v>112</v>
      </c>
      <c r="L15" s="422" t="s">
        <v>111</v>
      </c>
      <c r="M15" s="422" t="s">
        <v>110</v>
      </c>
      <c r="N15" s="422" t="s">
        <v>109</v>
      </c>
      <c r="O15" s="422" t="s">
        <v>108</v>
      </c>
      <c r="P15" s="422" t="s">
        <v>107</v>
      </c>
      <c r="Q15" s="422" t="s">
        <v>106</v>
      </c>
      <c r="R15" s="422" t="s">
        <v>105</v>
      </c>
      <c r="S15" s="422" t="s">
        <v>104</v>
      </c>
      <c r="T15" s="435" t="s">
        <v>141</v>
      </c>
    </row>
    <row r="16" spans="1:20" s="174" customFormat="1" ht="15" customHeight="1" x14ac:dyDescent="0.25">
      <c r="A16" s="430"/>
      <c r="B16" s="433"/>
      <c r="C16" s="423"/>
      <c r="D16" s="423"/>
      <c r="E16" s="423"/>
      <c r="F16" s="423"/>
      <c r="G16" s="423"/>
      <c r="H16" s="423"/>
      <c r="I16" s="423"/>
      <c r="J16" s="423"/>
      <c r="K16" s="423"/>
      <c r="L16" s="423"/>
      <c r="M16" s="423"/>
      <c r="N16" s="423"/>
      <c r="O16" s="423"/>
      <c r="P16" s="423"/>
      <c r="Q16" s="423"/>
      <c r="R16" s="423"/>
      <c r="S16" s="423"/>
      <c r="T16" s="436"/>
    </row>
    <row r="17" spans="1:20" s="174" customFormat="1" ht="36" customHeight="1" x14ac:dyDescent="0.25">
      <c r="A17" s="430"/>
      <c r="B17" s="433"/>
      <c r="C17" s="423"/>
      <c r="D17" s="423"/>
      <c r="E17" s="423"/>
      <c r="F17" s="423"/>
      <c r="G17" s="423"/>
      <c r="H17" s="423"/>
      <c r="I17" s="423"/>
      <c r="J17" s="423"/>
      <c r="K17" s="423"/>
      <c r="L17" s="423"/>
      <c r="M17" s="423"/>
      <c r="N17" s="423"/>
      <c r="O17" s="423"/>
      <c r="P17" s="423"/>
      <c r="Q17" s="423"/>
      <c r="R17" s="423"/>
      <c r="S17" s="423"/>
      <c r="T17" s="436"/>
    </row>
    <row r="18" spans="1:20" s="174" customFormat="1" ht="68.25" customHeight="1" thickBot="1" x14ac:dyDescent="0.3">
      <c r="A18" s="431"/>
      <c r="B18" s="434"/>
      <c r="C18" s="424"/>
      <c r="D18" s="424"/>
      <c r="E18" s="424"/>
      <c r="F18" s="424"/>
      <c r="G18" s="424"/>
      <c r="H18" s="424"/>
      <c r="I18" s="424"/>
      <c r="J18" s="424"/>
      <c r="K18" s="424"/>
      <c r="L18" s="424"/>
      <c r="M18" s="424"/>
      <c r="N18" s="424"/>
      <c r="O18" s="424"/>
      <c r="P18" s="424"/>
      <c r="Q18" s="424"/>
      <c r="R18" s="424"/>
      <c r="S18" s="424"/>
      <c r="T18" s="175" t="s">
        <v>103</v>
      </c>
    </row>
    <row r="19" spans="1:20" s="174" customFormat="1" ht="14.25" thickBot="1" x14ac:dyDescent="0.3">
      <c r="A19" s="443" t="s">
        <v>490</v>
      </c>
      <c r="B19" s="444"/>
      <c r="C19" s="444"/>
      <c r="D19" s="444"/>
      <c r="E19" s="444"/>
      <c r="F19" s="444"/>
      <c r="G19" s="444"/>
      <c r="H19" s="444"/>
      <c r="I19" s="444"/>
      <c r="J19" s="444"/>
      <c r="K19" s="444"/>
      <c r="L19" s="444"/>
      <c r="M19" s="444"/>
      <c r="N19" s="444"/>
      <c r="O19" s="444"/>
      <c r="P19" s="444"/>
      <c r="Q19" s="444"/>
      <c r="R19" s="444"/>
      <c r="S19" s="444"/>
      <c r="T19" s="445"/>
    </row>
    <row r="20" spans="1:20" s="174" customFormat="1" ht="13.5" x14ac:dyDescent="0.25">
      <c r="A20" s="446" t="s">
        <v>140</v>
      </c>
      <c r="B20" s="447"/>
      <c r="C20" s="447"/>
      <c r="D20" s="447"/>
      <c r="E20" s="447"/>
      <c r="F20" s="447"/>
      <c r="G20" s="447"/>
      <c r="H20" s="447"/>
      <c r="I20" s="447"/>
      <c r="J20" s="447"/>
      <c r="K20" s="447"/>
      <c r="L20" s="447"/>
      <c r="M20" s="447"/>
      <c r="N20" s="447"/>
      <c r="O20" s="447"/>
      <c r="P20" s="447"/>
      <c r="Q20" s="447"/>
      <c r="R20" s="447"/>
      <c r="S20" s="447"/>
      <c r="T20" s="448"/>
    </row>
    <row r="21" spans="1:20" x14ac:dyDescent="0.25">
      <c r="A21" s="210" t="s">
        <v>10</v>
      </c>
      <c r="B21" s="149"/>
      <c r="C21" s="152" t="s">
        <v>148</v>
      </c>
      <c r="D21" s="151" t="s">
        <v>7</v>
      </c>
      <c r="E21" s="150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8">
        <v>432.76</v>
      </c>
    </row>
    <row r="22" spans="1:20" x14ac:dyDescent="0.25">
      <c r="A22" s="210" t="s">
        <v>11</v>
      </c>
      <c r="B22" s="149"/>
      <c r="C22" s="152" t="s">
        <v>149</v>
      </c>
      <c r="D22" s="151" t="s">
        <v>7</v>
      </c>
      <c r="E22" s="150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8">
        <v>22.12</v>
      </c>
    </row>
    <row r="23" spans="1:20" ht="13.5" thickBot="1" x14ac:dyDescent="0.3">
      <c r="A23" s="211" t="s">
        <v>39</v>
      </c>
      <c r="B23" s="155"/>
      <c r="C23" s="158" t="s">
        <v>250</v>
      </c>
      <c r="D23" s="157" t="s">
        <v>273</v>
      </c>
      <c r="E23" s="156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4">
        <v>0.59</v>
      </c>
    </row>
    <row r="24" spans="1:20" ht="13.5" x14ac:dyDescent="0.25">
      <c r="A24" s="457" t="s">
        <v>446</v>
      </c>
      <c r="B24" s="458"/>
      <c r="C24" s="458"/>
      <c r="D24" s="458"/>
      <c r="E24" s="458"/>
      <c r="F24" s="458"/>
      <c r="G24" s="458"/>
      <c r="H24" s="458"/>
      <c r="I24" s="458"/>
      <c r="J24" s="458"/>
      <c r="K24" s="458"/>
      <c r="L24" s="458"/>
      <c r="M24" s="458"/>
      <c r="N24" s="458"/>
      <c r="O24" s="458"/>
      <c r="P24" s="458"/>
      <c r="Q24" s="458"/>
      <c r="R24" s="458"/>
      <c r="S24" s="458"/>
      <c r="T24" s="459"/>
    </row>
    <row r="25" spans="1:20" x14ac:dyDescent="0.25">
      <c r="A25" s="210" t="s">
        <v>10</v>
      </c>
      <c r="B25" s="149"/>
      <c r="C25" s="152" t="s">
        <v>264</v>
      </c>
      <c r="D25" s="151" t="s">
        <v>15</v>
      </c>
      <c r="E25" s="150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8">
        <v>4</v>
      </c>
    </row>
    <row r="26" spans="1:20" x14ac:dyDescent="0.25">
      <c r="A26" s="210" t="s">
        <v>11</v>
      </c>
      <c r="B26" s="149"/>
      <c r="C26" s="152" t="s">
        <v>265</v>
      </c>
      <c r="D26" s="151" t="s">
        <v>15</v>
      </c>
      <c r="E26" s="150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8">
        <v>4</v>
      </c>
    </row>
    <row r="27" spans="1:20" x14ac:dyDescent="0.25">
      <c r="A27" s="210" t="s">
        <v>39</v>
      </c>
      <c r="B27" s="149"/>
      <c r="C27" s="152" t="s">
        <v>202</v>
      </c>
      <c r="D27" s="151" t="s">
        <v>15</v>
      </c>
      <c r="E27" s="150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8">
        <v>2</v>
      </c>
    </row>
    <row r="28" spans="1:20" ht="13.5" thickBot="1" x14ac:dyDescent="0.3">
      <c r="A28" s="165" t="s">
        <v>13</v>
      </c>
      <c r="B28" s="143"/>
      <c r="C28" s="146" t="s">
        <v>219</v>
      </c>
      <c r="D28" s="145" t="s">
        <v>15</v>
      </c>
      <c r="E28" s="144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2">
        <v>2</v>
      </c>
    </row>
    <row r="29" spans="1:20" ht="13.5" x14ac:dyDescent="0.25">
      <c r="A29" s="446" t="s">
        <v>139</v>
      </c>
      <c r="B29" s="447"/>
      <c r="C29" s="447"/>
      <c r="D29" s="447"/>
      <c r="E29" s="447"/>
      <c r="F29" s="447"/>
      <c r="G29" s="447"/>
      <c r="H29" s="447"/>
      <c r="I29" s="447"/>
      <c r="J29" s="447"/>
      <c r="K29" s="447"/>
      <c r="L29" s="447"/>
      <c r="M29" s="447"/>
      <c r="N29" s="447"/>
      <c r="O29" s="447"/>
      <c r="P29" s="447"/>
      <c r="Q29" s="447"/>
      <c r="R29" s="447"/>
      <c r="S29" s="447"/>
      <c r="T29" s="448"/>
    </row>
    <row r="30" spans="1:20" s="131" customFormat="1" ht="15.75" x14ac:dyDescent="0.25">
      <c r="A30" s="173" t="s">
        <v>10</v>
      </c>
      <c r="B30" s="172"/>
      <c r="C30" s="152" t="s">
        <v>149</v>
      </c>
      <c r="D30" s="151" t="s">
        <v>7</v>
      </c>
      <c r="E30" s="171"/>
      <c r="F30" s="170"/>
      <c r="G30" s="170"/>
      <c r="H30" s="169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49"/>
      <c r="T30" s="167">
        <v>6</v>
      </c>
    </row>
    <row r="31" spans="1:20" x14ac:dyDescent="0.25">
      <c r="A31" s="210" t="s">
        <v>11</v>
      </c>
      <c r="B31" s="149"/>
      <c r="C31" s="152" t="s">
        <v>445</v>
      </c>
      <c r="D31" s="151" t="s">
        <v>15</v>
      </c>
      <c r="E31" s="150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8">
        <v>4</v>
      </c>
    </row>
    <row r="32" spans="1:20" x14ac:dyDescent="0.25">
      <c r="A32" s="210" t="s">
        <v>50</v>
      </c>
      <c r="B32" s="149"/>
      <c r="C32" s="152" t="s">
        <v>142</v>
      </c>
      <c r="D32" s="151" t="s">
        <v>15</v>
      </c>
      <c r="E32" s="150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8">
        <v>4</v>
      </c>
    </row>
    <row r="33" spans="1:20" x14ac:dyDescent="0.25">
      <c r="A33" s="210" t="s">
        <v>51</v>
      </c>
      <c r="B33" s="149"/>
      <c r="C33" s="152" t="s">
        <v>444</v>
      </c>
      <c r="D33" s="151" t="s">
        <v>15</v>
      </c>
      <c r="E33" s="150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8">
        <v>2</v>
      </c>
    </row>
    <row r="34" spans="1:20" x14ac:dyDescent="0.25">
      <c r="A34" s="210" t="s">
        <v>60</v>
      </c>
      <c r="B34" s="149"/>
      <c r="C34" s="152" t="s">
        <v>443</v>
      </c>
      <c r="D34" s="151" t="s">
        <v>15</v>
      </c>
      <c r="E34" s="150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8">
        <v>10</v>
      </c>
    </row>
    <row r="35" spans="1:20" x14ac:dyDescent="0.25">
      <c r="A35" s="210" t="s">
        <v>62</v>
      </c>
      <c r="B35" s="149"/>
      <c r="C35" s="152" t="s">
        <v>442</v>
      </c>
      <c r="D35" s="150" t="s">
        <v>15</v>
      </c>
      <c r="E35" s="150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8">
        <v>4</v>
      </c>
    </row>
    <row r="36" spans="1:20" x14ac:dyDescent="0.25">
      <c r="A36" s="210" t="s">
        <v>64</v>
      </c>
      <c r="B36" s="149"/>
      <c r="C36" s="152" t="s">
        <v>441</v>
      </c>
      <c r="D36" s="151" t="s">
        <v>15</v>
      </c>
      <c r="E36" s="150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8">
        <v>10</v>
      </c>
    </row>
    <row r="37" spans="1:20" x14ac:dyDescent="0.25">
      <c r="A37" s="210" t="s">
        <v>65</v>
      </c>
      <c r="B37" s="149"/>
      <c r="C37" s="152" t="s">
        <v>220</v>
      </c>
      <c r="D37" s="151" t="s">
        <v>15</v>
      </c>
      <c r="E37" s="150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8">
        <v>38</v>
      </c>
    </row>
    <row r="38" spans="1:20" x14ac:dyDescent="0.25">
      <c r="A38" s="210" t="s">
        <v>39</v>
      </c>
      <c r="B38" s="149"/>
      <c r="C38" s="152" t="s">
        <v>183</v>
      </c>
      <c r="D38" s="151" t="s">
        <v>102</v>
      </c>
      <c r="E38" s="150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8">
        <v>15.71</v>
      </c>
    </row>
    <row r="39" spans="1:20" x14ac:dyDescent="0.25">
      <c r="A39" s="210" t="s">
        <v>13</v>
      </c>
      <c r="B39" s="149"/>
      <c r="C39" s="152" t="s">
        <v>440</v>
      </c>
      <c r="D39" s="151" t="s">
        <v>15</v>
      </c>
      <c r="E39" s="150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8">
        <v>2</v>
      </c>
    </row>
    <row r="40" spans="1:20" x14ac:dyDescent="0.25">
      <c r="A40" s="210" t="s">
        <v>14</v>
      </c>
      <c r="B40" s="149"/>
      <c r="C40" s="152" t="s">
        <v>221</v>
      </c>
      <c r="D40" s="151" t="s">
        <v>15</v>
      </c>
      <c r="E40" s="150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8">
        <v>2</v>
      </c>
    </row>
    <row r="41" spans="1:20" x14ac:dyDescent="0.25">
      <c r="A41" s="210" t="s">
        <v>73</v>
      </c>
      <c r="B41" s="149"/>
      <c r="C41" s="152" t="s">
        <v>222</v>
      </c>
      <c r="D41" s="151" t="s">
        <v>15</v>
      </c>
      <c r="E41" s="150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  <c r="Q41" s="149"/>
      <c r="R41" s="149"/>
      <c r="S41" s="149"/>
      <c r="T41" s="148">
        <v>2</v>
      </c>
    </row>
    <row r="42" spans="1:20" x14ac:dyDescent="0.25">
      <c r="A42" s="210" t="s">
        <v>74</v>
      </c>
      <c r="B42" s="149"/>
      <c r="C42" s="152" t="s">
        <v>71</v>
      </c>
      <c r="D42" s="151" t="s">
        <v>15</v>
      </c>
      <c r="E42" s="150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148">
        <v>6</v>
      </c>
    </row>
    <row r="43" spans="1:20" x14ac:dyDescent="0.25">
      <c r="A43" s="210" t="s">
        <v>143</v>
      </c>
      <c r="B43" s="149"/>
      <c r="C43" s="166" t="s">
        <v>72</v>
      </c>
      <c r="D43" s="151" t="s">
        <v>15</v>
      </c>
      <c r="E43" s="150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8">
        <v>4</v>
      </c>
    </row>
    <row r="44" spans="1:20" x14ac:dyDescent="0.25">
      <c r="A44" s="210" t="s">
        <v>75</v>
      </c>
      <c r="B44" s="149"/>
      <c r="C44" s="152" t="s">
        <v>66</v>
      </c>
      <c r="D44" s="151" t="s">
        <v>15</v>
      </c>
      <c r="E44" s="150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148">
        <v>2</v>
      </c>
    </row>
    <row r="45" spans="1:20" x14ac:dyDescent="0.25">
      <c r="A45" s="210" t="s">
        <v>42</v>
      </c>
      <c r="B45" s="149"/>
      <c r="C45" s="152" t="s">
        <v>239</v>
      </c>
      <c r="D45" s="151" t="s">
        <v>102</v>
      </c>
      <c r="E45" s="150"/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149"/>
      <c r="Q45" s="149"/>
      <c r="R45" s="149"/>
      <c r="S45" s="149"/>
      <c r="T45" s="148">
        <v>36.6</v>
      </c>
    </row>
    <row r="46" spans="1:20" ht="13.5" thickBot="1" x14ac:dyDescent="0.3">
      <c r="A46" s="211" t="s">
        <v>45</v>
      </c>
      <c r="B46" s="155"/>
      <c r="C46" s="158" t="s">
        <v>238</v>
      </c>
      <c r="D46" s="157" t="s">
        <v>102</v>
      </c>
      <c r="E46" s="156"/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4">
        <v>36.6</v>
      </c>
    </row>
    <row r="47" spans="1:20" ht="13.5" x14ac:dyDescent="0.25">
      <c r="A47" s="457" t="s">
        <v>432</v>
      </c>
      <c r="B47" s="458"/>
      <c r="C47" s="458"/>
      <c r="D47" s="458"/>
      <c r="E47" s="458"/>
      <c r="F47" s="458"/>
      <c r="G47" s="458"/>
      <c r="H47" s="458"/>
      <c r="I47" s="458"/>
      <c r="J47" s="458"/>
      <c r="K47" s="458"/>
      <c r="L47" s="458"/>
      <c r="M47" s="458"/>
      <c r="N47" s="458"/>
      <c r="O47" s="458"/>
      <c r="P47" s="458"/>
      <c r="Q47" s="458"/>
      <c r="R47" s="458"/>
      <c r="S47" s="458"/>
      <c r="T47" s="459"/>
    </row>
    <row r="48" spans="1:20" x14ac:dyDescent="0.25">
      <c r="A48" s="210" t="s">
        <v>10</v>
      </c>
      <c r="B48" s="149"/>
      <c r="C48" s="152" t="s">
        <v>209</v>
      </c>
      <c r="D48" s="151" t="s">
        <v>15</v>
      </c>
      <c r="E48" s="150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49"/>
      <c r="S48" s="149"/>
      <c r="T48" s="148">
        <v>2</v>
      </c>
    </row>
    <row r="49" spans="1:20" x14ac:dyDescent="0.25">
      <c r="A49" s="210" t="s">
        <v>11</v>
      </c>
      <c r="B49" s="149"/>
      <c r="C49" s="152" t="s">
        <v>210</v>
      </c>
      <c r="D49" s="151" t="s">
        <v>15</v>
      </c>
      <c r="E49" s="150"/>
      <c r="F49" s="149"/>
      <c r="G49" s="149"/>
      <c r="H49" s="149"/>
      <c r="I49" s="149"/>
      <c r="J49" s="149"/>
      <c r="K49" s="149"/>
      <c r="L49" s="149"/>
      <c r="M49" s="149"/>
      <c r="N49" s="149"/>
      <c r="O49" s="149"/>
      <c r="P49" s="149"/>
      <c r="Q49" s="149"/>
      <c r="R49" s="149"/>
      <c r="S49" s="149"/>
      <c r="T49" s="148">
        <v>2</v>
      </c>
    </row>
    <row r="50" spans="1:20" x14ac:dyDescent="0.25">
      <c r="A50" s="210" t="s">
        <v>39</v>
      </c>
      <c r="B50" s="149"/>
      <c r="C50" s="152" t="s">
        <v>211</v>
      </c>
      <c r="D50" s="151" t="s">
        <v>15</v>
      </c>
      <c r="E50" s="150"/>
      <c r="F50" s="149"/>
      <c r="G50" s="149"/>
      <c r="H50" s="149"/>
      <c r="I50" s="149"/>
      <c r="J50" s="149"/>
      <c r="K50" s="149"/>
      <c r="L50" s="149"/>
      <c r="M50" s="149"/>
      <c r="N50" s="149"/>
      <c r="O50" s="149"/>
      <c r="P50" s="149"/>
      <c r="Q50" s="149"/>
      <c r="R50" s="149"/>
      <c r="S50" s="149"/>
      <c r="T50" s="148">
        <v>2</v>
      </c>
    </row>
    <row r="51" spans="1:20" ht="13.5" thickBot="1" x14ac:dyDescent="0.3">
      <c r="A51" s="165" t="s">
        <v>13</v>
      </c>
      <c r="B51" s="143"/>
      <c r="C51" s="146" t="s">
        <v>237</v>
      </c>
      <c r="D51" s="145" t="s">
        <v>15</v>
      </c>
      <c r="E51" s="144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3"/>
      <c r="R51" s="143"/>
      <c r="S51" s="143"/>
      <c r="T51" s="142">
        <v>2</v>
      </c>
    </row>
    <row r="52" spans="1:20" ht="13.5" x14ac:dyDescent="0.25">
      <c r="A52" s="446" t="s">
        <v>439</v>
      </c>
      <c r="B52" s="447"/>
      <c r="C52" s="447"/>
      <c r="D52" s="447"/>
      <c r="E52" s="447"/>
      <c r="F52" s="447"/>
      <c r="G52" s="447"/>
      <c r="H52" s="447"/>
      <c r="I52" s="447"/>
      <c r="J52" s="447"/>
      <c r="K52" s="447"/>
      <c r="L52" s="447"/>
      <c r="M52" s="447"/>
      <c r="N52" s="447"/>
      <c r="O52" s="447"/>
      <c r="P52" s="447"/>
      <c r="Q52" s="447"/>
      <c r="R52" s="447"/>
      <c r="S52" s="447"/>
      <c r="T52" s="448"/>
    </row>
    <row r="53" spans="1:20" x14ac:dyDescent="0.25">
      <c r="A53" s="210" t="s">
        <v>10</v>
      </c>
      <c r="B53" s="149"/>
      <c r="C53" s="152" t="s">
        <v>175</v>
      </c>
      <c r="D53" s="196" t="s">
        <v>15</v>
      </c>
      <c r="E53" s="150"/>
      <c r="F53" s="149"/>
      <c r="G53" s="149"/>
      <c r="H53" s="149"/>
      <c r="I53" s="149"/>
      <c r="J53" s="149"/>
      <c r="K53" s="149"/>
      <c r="L53" s="149"/>
      <c r="M53" s="149"/>
      <c r="N53" s="149"/>
      <c r="O53" s="149"/>
      <c r="P53" s="149"/>
      <c r="Q53" s="149"/>
      <c r="R53" s="149"/>
      <c r="S53" s="149"/>
      <c r="T53" s="148">
        <v>108</v>
      </c>
    </row>
    <row r="54" spans="1:20" x14ac:dyDescent="0.25">
      <c r="A54" s="210" t="s">
        <v>11</v>
      </c>
      <c r="B54" s="149"/>
      <c r="C54" s="152" t="s">
        <v>177</v>
      </c>
      <c r="D54" s="196" t="s">
        <v>12</v>
      </c>
      <c r="E54" s="150"/>
      <c r="F54" s="149"/>
      <c r="G54" s="149"/>
      <c r="H54" s="149"/>
      <c r="I54" s="149"/>
      <c r="J54" s="149"/>
      <c r="K54" s="149"/>
      <c r="L54" s="149"/>
      <c r="M54" s="149"/>
      <c r="N54" s="149"/>
      <c r="O54" s="149"/>
      <c r="P54" s="149"/>
      <c r="Q54" s="149"/>
      <c r="R54" s="149"/>
      <c r="S54" s="149"/>
      <c r="T54" s="148">
        <v>10.39</v>
      </c>
    </row>
    <row r="55" spans="1:20" x14ac:dyDescent="0.25">
      <c r="A55" s="210" t="s">
        <v>39</v>
      </c>
      <c r="B55" s="149"/>
      <c r="C55" s="152" t="s">
        <v>179</v>
      </c>
      <c r="D55" s="196" t="s">
        <v>7</v>
      </c>
      <c r="E55" s="150"/>
      <c r="F55" s="149"/>
      <c r="G55" s="149"/>
      <c r="H55" s="149"/>
      <c r="I55" s="149"/>
      <c r="J55" s="149"/>
      <c r="K55" s="149"/>
      <c r="L55" s="149"/>
      <c r="M55" s="149"/>
      <c r="N55" s="149"/>
      <c r="O55" s="149"/>
      <c r="P55" s="149"/>
      <c r="Q55" s="149"/>
      <c r="R55" s="149"/>
      <c r="S55" s="149"/>
      <c r="T55" s="148">
        <v>2.82</v>
      </c>
    </row>
    <row r="56" spans="1:20" x14ac:dyDescent="0.25">
      <c r="A56" s="210" t="s">
        <v>13</v>
      </c>
      <c r="B56" s="149"/>
      <c r="C56" s="152" t="s">
        <v>180</v>
      </c>
      <c r="D56" s="151" t="s">
        <v>102</v>
      </c>
      <c r="E56" s="150"/>
      <c r="F56" s="149"/>
      <c r="G56" s="149"/>
      <c r="H56" s="149"/>
      <c r="I56" s="149"/>
      <c r="J56" s="149"/>
      <c r="K56" s="149"/>
      <c r="L56" s="149"/>
      <c r="M56" s="149"/>
      <c r="N56" s="149"/>
      <c r="O56" s="149"/>
      <c r="P56" s="149"/>
      <c r="Q56" s="149"/>
      <c r="R56" s="149"/>
      <c r="S56" s="149"/>
      <c r="T56" s="148">
        <v>392.86</v>
      </c>
    </row>
    <row r="57" spans="1:20" x14ac:dyDescent="0.25">
      <c r="A57" s="210" t="s">
        <v>42</v>
      </c>
      <c r="B57" s="149"/>
      <c r="C57" s="152" t="s">
        <v>181</v>
      </c>
      <c r="D57" s="151" t="s">
        <v>101</v>
      </c>
      <c r="E57" s="150"/>
      <c r="F57" s="149"/>
      <c r="G57" s="149"/>
      <c r="H57" s="149"/>
      <c r="I57" s="149"/>
      <c r="J57" s="149"/>
      <c r="K57" s="149"/>
      <c r="L57" s="149"/>
      <c r="M57" s="149"/>
      <c r="N57" s="149"/>
      <c r="O57" s="149"/>
      <c r="P57" s="149"/>
      <c r="Q57" s="149"/>
      <c r="R57" s="149"/>
      <c r="S57" s="149"/>
      <c r="T57" s="148">
        <v>986.01</v>
      </c>
    </row>
    <row r="58" spans="1:20" x14ac:dyDescent="0.25">
      <c r="A58" s="210" t="s">
        <v>45</v>
      </c>
      <c r="B58" s="149"/>
      <c r="C58" s="152" t="s">
        <v>182</v>
      </c>
      <c r="D58" s="151" t="s">
        <v>7</v>
      </c>
      <c r="E58" s="150"/>
      <c r="F58" s="149"/>
      <c r="G58" s="149"/>
      <c r="H58" s="149"/>
      <c r="I58" s="149"/>
      <c r="J58" s="149"/>
      <c r="K58" s="149"/>
      <c r="L58" s="149"/>
      <c r="M58" s="149"/>
      <c r="N58" s="149"/>
      <c r="O58" s="149"/>
      <c r="P58" s="149"/>
      <c r="Q58" s="149"/>
      <c r="R58" s="149"/>
      <c r="S58" s="149"/>
      <c r="T58" s="148">
        <v>4.17</v>
      </c>
    </row>
    <row r="59" spans="1:20" x14ac:dyDescent="0.25">
      <c r="A59" s="210" t="s">
        <v>16</v>
      </c>
      <c r="B59" s="149"/>
      <c r="C59" s="152" t="s">
        <v>377</v>
      </c>
      <c r="D59" s="151" t="s">
        <v>15</v>
      </c>
      <c r="E59" s="150"/>
      <c r="F59" s="149"/>
      <c r="G59" s="149"/>
      <c r="H59" s="149"/>
      <c r="I59" s="149"/>
      <c r="J59" s="149"/>
      <c r="K59" s="149"/>
      <c r="L59" s="149"/>
      <c r="M59" s="149"/>
      <c r="N59" s="149"/>
      <c r="O59" s="149"/>
      <c r="P59" s="149"/>
      <c r="Q59" s="149"/>
      <c r="R59" s="149"/>
      <c r="S59" s="149"/>
      <c r="T59" s="148">
        <v>14</v>
      </c>
    </row>
    <row r="60" spans="1:20" x14ac:dyDescent="0.25">
      <c r="A60" s="210" t="s">
        <v>18</v>
      </c>
      <c r="B60" s="149"/>
      <c r="C60" s="152" t="s">
        <v>378</v>
      </c>
      <c r="D60" s="151" t="s">
        <v>15</v>
      </c>
      <c r="E60" s="150"/>
      <c r="F60" s="149"/>
      <c r="G60" s="149"/>
      <c r="H60" s="149"/>
      <c r="I60" s="149"/>
      <c r="J60" s="149"/>
      <c r="K60" s="149"/>
      <c r="L60" s="149"/>
      <c r="M60" s="149"/>
      <c r="N60" s="149"/>
      <c r="O60" s="149"/>
      <c r="P60" s="149"/>
      <c r="Q60" s="149"/>
      <c r="R60" s="149"/>
      <c r="S60" s="149"/>
      <c r="T60" s="148">
        <v>10</v>
      </c>
    </row>
    <row r="61" spans="1:20" ht="13.5" thickBot="1" x14ac:dyDescent="0.3">
      <c r="A61" s="210" t="s">
        <v>19</v>
      </c>
      <c r="B61" s="155"/>
      <c r="C61" s="158" t="s">
        <v>379</v>
      </c>
      <c r="D61" s="157" t="s">
        <v>7</v>
      </c>
      <c r="E61" s="156"/>
      <c r="F61" s="155"/>
      <c r="G61" s="155"/>
      <c r="H61" s="155"/>
      <c r="I61" s="155"/>
      <c r="J61" s="155"/>
      <c r="K61" s="155"/>
      <c r="L61" s="155"/>
      <c r="M61" s="155"/>
      <c r="N61" s="155"/>
      <c r="O61" s="155"/>
      <c r="P61" s="155"/>
      <c r="Q61" s="155"/>
      <c r="R61" s="155"/>
      <c r="S61" s="155"/>
      <c r="T61" s="154">
        <v>0.1</v>
      </c>
    </row>
    <row r="62" spans="1:20" ht="13.5" x14ac:dyDescent="0.25">
      <c r="A62" s="437" t="s">
        <v>431</v>
      </c>
      <c r="B62" s="438"/>
      <c r="C62" s="438"/>
      <c r="D62" s="438"/>
      <c r="E62" s="438"/>
      <c r="F62" s="438"/>
      <c r="G62" s="438"/>
      <c r="H62" s="438"/>
      <c r="I62" s="438"/>
      <c r="J62" s="438"/>
      <c r="K62" s="438"/>
      <c r="L62" s="438"/>
      <c r="M62" s="438"/>
      <c r="N62" s="438"/>
      <c r="O62" s="438"/>
      <c r="P62" s="438"/>
      <c r="Q62" s="438"/>
      <c r="R62" s="438"/>
      <c r="S62" s="438"/>
      <c r="T62" s="439"/>
    </row>
    <row r="63" spans="1:20" x14ac:dyDescent="0.25">
      <c r="A63" s="153">
        <v>1</v>
      </c>
      <c r="B63" s="149"/>
      <c r="C63" s="161" t="s">
        <v>244</v>
      </c>
      <c r="D63" s="151" t="s">
        <v>15</v>
      </c>
      <c r="E63" s="150"/>
      <c r="F63" s="149"/>
      <c r="G63" s="149"/>
      <c r="H63" s="149"/>
      <c r="I63" s="149"/>
      <c r="J63" s="149"/>
      <c r="K63" s="149"/>
      <c r="L63" s="149"/>
      <c r="M63" s="149"/>
      <c r="N63" s="149"/>
      <c r="O63" s="149"/>
      <c r="P63" s="149"/>
      <c r="Q63" s="149"/>
      <c r="R63" s="149"/>
      <c r="S63" s="149"/>
      <c r="T63" s="148">
        <v>30</v>
      </c>
    </row>
    <row r="64" spans="1:20" ht="25.5" x14ac:dyDescent="0.25">
      <c r="A64" s="153">
        <v>2</v>
      </c>
      <c r="B64" s="149"/>
      <c r="C64" s="161" t="s">
        <v>240</v>
      </c>
      <c r="D64" s="151" t="s">
        <v>15</v>
      </c>
      <c r="E64" s="150"/>
      <c r="F64" s="149"/>
      <c r="G64" s="149"/>
      <c r="H64" s="149"/>
      <c r="I64" s="149"/>
      <c r="J64" s="149"/>
      <c r="K64" s="149"/>
      <c r="L64" s="149"/>
      <c r="M64" s="149"/>
      <c r="N64" s="149"/>
      <c r="O64" s="149"/>
      <c r="P64" s="149"/>
      <c r="Q64" s="149"/>
      <c r="R64" s="149"/>
      <c r="S64" s="149"/>
      <c r="T64" s="148">
        <v>24</v>
      </c>
    </row>
    <row r="65" spans="1:20" x14ac:dyDescent="0.25">
      <c r="A65" s="153">
        <v>3</v>
      </c>
      <c r="B65" s="149"/>
      <c r="C65" s="161" t="s">
        <v>246</v>
      </c>
      <c r="D65" s="151" t="s">
        <v>15</v>
      </c>
      <c r="E65" s="150"/>
      <c r="F65" s="149"/>
      <c r="G65" s="149"/>
      <c r="H65" s="149"/>
      <c r="I65" s="149"/>
      <c r="J65" s="149"/>
      <c r="K65" s="149"/>
      <c r="L65" s="149"/>
      <c r="M65" s="149"/>
      <c r="N65" s="149"/>
      <c r="O65" s="149"/>
      <c r="P65" s="149"/>
      <c r="Q65" s="149"/>
      <c r="R65" s="149"/>
      <c r="S65" s="149"/>
      <c r="T65" s="148">
        <v>2</v>
      </c>
    </row>
    <row r="66" spans="1:20" ht="25.5" x14ac:dyDescent="0.25">
      <c r="A66" s="153">
        <v>4</v>
      </c>
      <c r="B66" s="149"/>
      <c r="C66" s="161" t="s">
        <v>272</v>
      </c>
      <c r="D66" s="151" t="s">
        <v>15</v>
      </c>
      <c r="E66" s="150"/>
      <c r="F66" s="149"/>
      <c r="G66" s="149"/>
      <c r="H66" s="149"/>
      <c r="I66" s="149"/>
      <c r="J66" s="149"/>
      <c r="K66" s="149"/>
      <c r="L66" s="149"/>
      <c r="M66" s="149"/>
      <c r="N66" s="149"/>
      <c r="O66" s="149"/>
      <c r="P66" s="149"/>
      <c r="Q66" s="149"/>
      <c r="R66" s="149"/>
      <c r="S66" s="149"/>
      <c r="T66" s="148">
        <v>4</v>
      </c>
    </row>
    <row r="67" spans="1:20" ht="38.25" x14ac:dyDescent="0.25">
      <c r="A67" s="153">
        <v>5</v>
      </c>
      <c r="B67" s="149"/>
      <c r="C67" s="161" t="s">
        <v>248</v>
      </c>
      <c r="D67" s="151" t="s">
        <v>15</v>
      </c>
      <c r="E67" s="150"/>
      <c r="F67" s="149"/>
      <c r="G67" s="149"/>
      <c r="H67" s="149"/>
      <c r="I67" s="149"/>
      <c r="J67" s="149"/>
      <c r="K67" s="149"/>
      <c r="L67" s="149"/>
      <c r="M67" s="149"/>
      <c r="N67" s="149"/>
      <c r="O67" s="149"/>
      <c r="P67" s="149"/>
      <c r="Q67" s="149"/>
      <c r="R67" s="149"/>
      <c r="S67" s="149"/>
      <c r="T67" s="148">
        <v>2</v>
      </c>
    </row>
    <row r="68" spans="1:20" ht="25.5" x14ac:dyDescent="0.25">
      <c r="A68" s="153">
        <v>6</v>
      </c>
      <c r="B68" s="149"/>
      <c r="C68" s="161" t="s">
        <v>241</v>
      </c>
      <c r="D68" s="151" t="s">
        <v>15</v>
      </c>
      <c r="E68" s="150"/>
      <c r="F68" s="149"/>
      <c r="G68" s="149"/>
      <c r="H68" s="149"/>
      <c r="I68" s="149"/>
      <c r="J68" s="149"/>
      <c r="K68" s="149"/>
      <c r="L68" s="149"/>
      <c r="M68" s="149"/>
      <c r="N68" s="149"/>
      <c r="O68" s="149"/>
      <c r="P68" s="149"/>
      <c r="Q68" s="149"/>
      <c r="R68" s="149"/>
      <c r="S68" s="149"/>
      <c r="T68" s="148">
        <v>4</v>
      </c>
    </row>
    <row r="69" spans="1:20" ht="13.5" thickBot="1" x14ac:dyDescent="0.3">
      <c r="A69" s="147">
        <v>7</v>
      </c>
      <c r="B69" s="143"/>
      <c r="C69" s="160" t="s">
        <v>243</v>
      </c>
      <c r="D69" s="145" t="s">
        <v>102</v>
      </c>
      <c r="E69" s="144"/>
      <c r="F69" s="143"/>
      <c r="G69" s="143"/>
      <c r="H69" s="143"/>
      <c r="I69" s="143"/>
      <c r="J69" s="143"/>
      <c r="K69" s="143"/>
      <c r="L69" s="143"/>
      <c r="M69" s="143"/>
      <c r="N69" s="143"/>
      <c r="O69" s="143"/>
      <c r="P69" s="143"/>
      <c r="Q69" s="143"/>
      <c r="R69" s="143"/>
      <c r="S69" s="143"/>
      <c r="T69" s="142">
        <v>1</v>
      </c>
    </row>
    <row r="70" spans="1:20" ht="13.5" x14ac:dyDescent="0.25">
      <c r="A70" s="440" t="s">
        <v>132</v>
      </c>
      <c r="B70" s="441"/>
      <c r="C70" s="441"/>
      <c r="D70" s="441"/>
      <c r="E70" s="441"/>
      <c r="F70" s="441"/>
      <c r="G70" s="441"/>
      <c r="H70" s="441"/>
      <c r="I70" s="441"/>
      <c r="J70" s="441"/>
      <c r="K70" s="441"/>
      <c r="L70" s="441"/>
      <c r="M70" s="441"/>
      <c r="N70" s="441"/>
      <c r="O70" s="441"/>
      <c r="P70" s="441"/>
      <c r="Q70" s="441"/>
      <c r="R70" s="441"/>
      <c r="S70" s="441"/>
      <c r="T70" s="442"/>
    </row>
    <row r="71" spans="1:20" ht="25.5" x14ac:dyDescent="0.25">
      <c r="A71" s="153">
        <v>1</v>
      </c>
      <c r="B71" s="149"/>
      <c r="C71" s="152" t="s">
        <v>438</v>
      </c>
      <c r="D71" s="151" t="s">
        <v>12</v>
      </c>
      <c r="E71" s="150"/>
      <c r="F71" s="149"/>
      <c r="G71" s="149"/>
      <c r="H71" s="149"/>
      <c r="I71" s="149"/>
      <c r="J71" s="149"/>
      <c r="K71" s="149"/>
      <c r="L71" s="149"/>
      <c r="M71" s="149"/>
      <c r="N71" s="149"/>
      <c r="O71" s="149"/>
      <c r="P71" s="149"/>
      <c r="Q71" s="149"/>
      <c r="R71" s="149"/>
      <c r="S71" s="149"/>
      <c r="T71" s="148">
        <v>2.2999999999999998</v>
      </c>
    </row>
    <row r="72" spans="1:20" x14ac:dyDescent="0.25">
      <c r="A72" s="153">
        <v>2</v>
      </c>
      <c r="B72" s="149"/>
      <c r="C72" s="152" t="s">
        <v>213</v>
      </c>
      <c r="D72" s="151" t="s">
        <v>12</v>
      </c>
      <c r="E72" s="150"/>
      <c r="F72" s="149"/>
      <c r="G72" s="149"/>
      <c r="H72" s="149"/>
      <c r="I72" s="149"/>
      <c r="J72" s="149"/>
      <c r="K72" s="149"/>
      <c r="L72" s="149"/>
      <c r="M72" s="149"/>
      <c r="N72" s="149"/>
      <c r="O72" s="149"/>
      <c r="P72" s="149"/>
      <c r="Q72" s="149"/>
      <c r="R72" s="149"/>
      <c r="S72" s="149"/>
      <c r="T72" s="148">
        <v>8</v>
      </c>
    </row>
    <row r="73" spans="1:20" ht="25.5" x14ac:dyDescent="0.25">
      <c r="A73" s="153">
        <v>3</v>
      </c>
      <c r="B73" s="149"/>
      <c r="C73" s="152" t="s">
        <v>437</v>
      </c>
      <c r="D73" s="151" t="s">
        <v>12</v>
      </c>
      <c r="E73" s="150"/>
      <c r="F73" s="149"/>
      <c r="G73" s="149"/>
      <c r="H73" s="149"/>
      <c r="I73" s="149"/>
      <c r="J73" s="149"/>
      <c r="K73" s="149"/>
      <c r="L73" s="149"/>
      <c r="M73" s="149"/>
      <c r="N73" s="149"/>
      <c r="O73" s="149"/>
      <c r="P73" s="149"/>
      <c r="Q73" s="149"/>
      <c r="R73" s="149"/>
      <c r="S73" s="149"/>
      <c r="T73" s="148">
        <v>7.7</v>
      </c>
    </row>
    <row r="74" spans="1:20" x14ac:dyDescent="0.25">
      <c r="A74" s="153">
        <v>4</v>
      </c>
      <c r="B74" s="149"/>
      <c r="C74" s="152" t="s">
        <v>201</v>
      </c>
      <c r="D74" s="151" t="s">
        <v>12</v>
      </c>
      <c r="E74" s="150"/>
      <c r="F74" s="149"/>
      <c r="G74" s="149"/>
      <c r="H74" s="149"/>
      <c r="I74" s="149"/>
      <c r="J74" s="149"/>
      <c r="K74" s="149"/>
      <c r="L74" s="149"/>
      <c r="M74" s="149"/>
      <c r="N74" s="149"/>
      <c r="O74" s="149"/>
      <c r="P74" s="149"/>
      <c r="Q74" s="149"/>
      <c r="R74" s="149"/>
      <c r="S74" s="149"/>
      <c r="T74" s="148">
        <v>29.5</v>
      </c>
    </row>
    <row r="75" spans="1:20" ht="25.5" x14ac:dyDescent="0.25">
      <c r="A75" s="153">
        <v>5</v>
      </c>
      <c r="B75" s="149"/>
      <c r="C75" s="152" t="s">
        <v>435</v>
      </c>
      <c r="D75" s="151" t="s">
        <v>12</v>
      </c>
      <c r="E75" s="150"/>
      <c r="F75" s="149"/>
      <c r="G75" s="149"/>
      <c r="H75" s="149"/>
      <c r="I75" s="149"/>
      <c r="J75" s="149"/>
      <c r="K75" s="149"/>
      <c r="L75" s="149"/>
      <c r="M75" s="149"/>
      <c r="N75" s="149"/>
      <c r="O75" s="149"/>
      <c r="P75" s="149"/>
      <c r="Q75" s="149"/>
      <c r="R75" s="149"/>
      <c r="S75" s="149"/>
      <c r="T75" s="148">
        <v>178.5</v>
      </c>
    </row>
    <row r="76" spans="1:20" ht="25.5" x14ac:dyDescent="0.25">
      <c r="A76" s="153">
        <v>6</v>
      </c>
      <c r="B76" s="149"/>
      <c r="C76" s="152" t="s">
        <v>156</v>
      </c>
      <c r="D76" s="151" t="s">
        <v>15</v>
      </c>
      <c r="E76" s="150"/>
      <c r="F76" s="149"/>
      <c r="G76" s="149"/>
      <c r="H76" s="149"/>
      <c r="I76" s="149"/>
      <c r="J76" s="149"/>
      <c r="K76" s="149"/>
      <c r="L76" s="149"/>
      <c r="M76" s="149"/>
      <c r="N76" s="149"/>
      <c r="O76" s="149"/>
      <c r="P76" s="149"/>
      <c r="Q76" s="149"/>
      <c r="R76" s="149"/>
      <c r="S76" s="149"/>
      <c r="T76" s="148">
        <v>4</v>
      </c>
    </row>
    <row r="77" spans="1:20" ht="25.5" x14ac:dyDescent="0.25">
      <c r="A77" s="153">
        <v>7</v>
      </c>
      <c r="B77" s="149"/>
      <c r="C77" s="152" t="s">
        <v>433</v>
      </c>
      <c r="D77" s="151" t="s">
        <v>12</v>
      </c>
      <c r="E77" s="150"/>
      <c r="F77" s="149"/>
      <c r="G77" s="149"/>
      <c r="H77" s="149"/>
      <c r="I77" s="149"/>
      <c r="J77" s="149"/>
      <c r="K77" s="149"/>
      <c r="L77" s="149"/>
      <c r="M77" s="149"/>
      <c r="N77" s="149"/>
      <c r="O77" s="149"/>
      <c r="P77" s="149"/>
      <c r="Q77" s="149"/>
      <c r="R77" s="149"/>
      <c r="S77" s="149"/>
      <c r="T77" s="148">
        <v>18</v>
      </c>
    </row>
    <row r="78" spans="1:20" ht="25.5" x14ac:dyDescent="0.25">
      <c r="A78" s="153">
        <v>8</v>
      </c>
      <c r="B78" s="149"/>
      <c r="C78" s="152" t="s">
        <v>267</v>
      </c>
      <c r="D78" s="151" t="s">
        <v>15</v>
      </c>
      <c r="E78" s="150"/>
      <c r="F78" s="149"/>
      <c r="G78" s="149"/>
      <c r="H78" s="149"/>
      <c r="I78" s="149"/>
      <c r="J78" s="149"/>
      <c r="K78" s="149"/>
      <c r="L78" s="149"/>
      <c r="M78" s="149"/>
      <c r="N78" s="149"/>
      <c r="O78" s="149"/>
      <c r="P78" s="149"/>
      <c r="Q78" s="149"/>
      <c r="R78" s="149"/>
      <c r="S78" s="149"/>
      <c r="T78" s="148">
        <v>4</v>
      </c>
    </row>
    <row r="79" spans="1:20" ht="13.5" thickBot="1" x14ac:dyDescent="0.3">
      <c r="A79" s="159">
        <v>9</v>
      </c>
      <c r="B79" s="155"/>
      <c r="C79" s="158" t="s">
        <v>188</v>
      </c>
      <c r="D79" s="157" t="s">
        <v>12</v>
      </c>
      <c r="E79" s="156"/>
      <c r="F79" s="155"/>
      <c r="G79" s="155"/>
      <c r="H79" s="155"/>
      <c r="I79" s="155"/>
      <c r="J79" s="155"/>
      <c r="K79" s="155"/>
      <c r="L79" s="155"/>
      <c r="M79" s="155"/>
      <c r="N79" s="155"/>
      <c r="O79" s="155"/>
      <c r="P79" s="155"/>
      <c r="Q79" s="155"/>
      <c r="R79" s="155"/>
      <c r="S79" s="155"/>
      <c r="T79" s="154">
        <v>7.4</v>
      </c>
    </row>
    <row r="80" spans="1:20" ht="13.5" x14ac:dyDescent="0.25">
      <c r="A80" s="437" t="s">
        <v>417</v>
      </c>
      <c r="B80" s="438"/>
      <c r="C80" s="438"/>
      <c r="D80" s="438"/>
      <c r="E80" s="438"/>
      <c r="F80" s="438"/>
      <c r="G80" s="438"/>
      <c r="H80" s="438"/>
      <c r="I80" s="438"/>
      <c r="J80" s="438"/>
      <c r="K80" s="438"/>
      <c r="L80" s="438"/>
      <c r="M80" s="438"/>
      <c r="N80" s="438"/>
      <c r="O80" s="438"/>
      <c r="P80" s="438"/>
      <c r="Q80" s="438"/>
      <c r="R80" s="438"/>
      <c r="S80" s="438"/>
      <c r="T80" s="439"/>
    </row>
    <row r="81" spans="1:20" x14ac:dyDescent="0.25">
      <c r="A81" s="153">
        <v>1</v>
      </c>
      <c r="B81" s="149"/>
      <c r="C81" s="152" t="s">
        <v>258</v>
      </c>
      <c r="D81" s="151" t="s">
        <v>101</v>
      </c>
      <c r="E81" s="150"/>
      <c r="F81" s="149"/>
      <c r="G81" s="149"/>
      <c r="H81" s="149"/>
      <c r="I81" s="149"/>
      <c r="J81" s="149"/>
      <c r="K81" s="149"/>
      <c r="L81" s="149"/>
      <c r="M81" s="149"/>
      <c r="N81" s="149"/>
      <c r="O81" s="149"/>
      <c r="P81" s="149"/>
      <c r="Q81" s="149"/>
      <c r="R81" s="149"/>
      <c r="S81" s="149"/>
      <c r="T81" s="148">
        <v>28.54</v>
      </c>
    </row>
    <row r="82" spans="1:20" ht="13.5" thickBot="1" x14ac:dyDescent="0.3">
      <c r="A82" s="147">
        <v>2</v>
      </c>
      <c r="B82" s="143"/>
      <c r="C82" s="146" t="s">
        <v>259</v>
      </c>
      <c r="D82" s="145" t="s">
        <v>101</v>
      </c>
      <c r="E82" s="144"/>
      <c r="F82" s="143"/>
      <c r="G82" s="143"/>
      <c r="H82" s="143"/>
      <c r="I82" s="143"/>
      <c r="J82" s="143"/>
      <c r="K82" s="143"/>
      <c r="L82" s="143"/>
      <c r="M82" s="143"/>
      <c r="N82" s="143"/>
      <c r="O82" s="143"/>
      <c r="P82" s="143"/>
      <c r="Q82" s="143"/>
      <c r="R82" s="143"/>
      <c r="S82" s="143"/>
      <c r="T82" s="142">
        <v>31.49</v>
      </c>
    </row>
    <row r="83" spans="1:20" ht="13.5" x14ac:dyDescent="0.25">
      <c r="A83" s="440" t="s">
        <v>416</v>
      </c>
      <c r="B83" s="441"/>
      <c r="C83" s="441"/>
      <c r="D83" s="441"/>
      <c r="E83" s="441"/>
      <c r="F83" s="441"/>
      <c r="G83" s="441"/>
      <c r="H83" s="441"/>
      <c r="I83" s="441"/>
      <c r="J83" s="441"/>
      <c r="K83" s="441"/>
      <c r="L83" s="441"/>
      <c r="M83" s="441"/>
      <c r="N83" s="441"/>
      <c r="O83" s="441"/>
      <c r="P83" s="441"/>
      <c r="Q83" s="441"/>
      <c r="R83" s="441"/>
      <c r="S83" s="441"/>
      <c r="T83" s="442"/>
    </row>
    <row r="84" spans="1:20" x14ac:dyDescent="0.25">
      <c r="A84" s="153">
        <v>1</v>
      </c>
      <c r="B84" s="149"/>
      <c r="C84" s="152" t="s">
        <v>217</v>
      </c>
      <c r="D84" s="151" t="s">
        <v>15</v>
      </c>
      <c r="E84" s="150"/>
      <c r="F84" s="149"/>
      <c r="G84" s="149"/>
      <c r="H84" s="149"/>
      <c r="I84" s="149"/>
      <c r="J84" s="149"/>
      <c r="K84" s="149"/>
      <c r="L84" s="149"/>
      <c r="M84" s="149"/>
      <c r="N84" s="149"/>
      <c r="O84" s="149"/>
      <c r="P84" s="149"/>
      <c r="Q84" s="149"/>
      <c r="R84" s="149"/>
      <c r="S84" s="149"/>
      <c r="T84" s="148">
        <v>2</v>
      </c>
    </row>
    <row r="85" spans="1:20" ht="13.5" thickBot="1" x14ac:dyDescent="0.3">
      <c r="A85" s="159">
        <v>2</v>
      </c>
      <c r="B85" s="155"/>
      <c r="C85" s="158" t="s">
        <v>218</v>
      </c>
      <c r="D85" s="157" t="s">
        <v>15</v>
      </c>
      <c r="E85" s="156"/>
      <c r="F85" s="155"/>
      <c r="G85" s="155"/>
      <c r="H85" s="155"/>
      <c r="I85" s="155"/>
      <c r="J85" s="155"/>
      <c r="K85" s="155"/>
      <c r="L85" s="155"/>
      <c r="M85" s="155"/>
      <c r="N85" s="155"/>
      <c r="O85" s="155"/>
      <c r="P85" s="155"/>
      <c r="Q85" s="155"/>
      <c r="R85" s="155"/>
      <c r="S85" s="155"/>
      <c r="T85" s="154">
        <v>2</v>
      </c>
    </row>
    <row r="86" spans="1:20" ht="13.5" x14ac:dyDescent="0.25">
      <c r="A86" s="437" t="s">
        <v>415</v>
      </c>
      <c r="B86" s="438"/>
      <c r="C86" s="438"/>
      <c r="D86" s="438"/>
      <c r="E86" s="438"/>
      <c r="F86" s="438"/>
      <c r="G86" s="438"/>
      <c r="H86" s="438"/>
      <c r="I86" s="438"/>
      <c r="J86" s="438"/>
      <c r="K86" s="438"/>
      <c r="L86" s="438"/>
      <c r="M86" s="438"/>
      <c r="N86" s="438"/>
      <c r="O86" s="438"/>
      <c r="P86" s="438"/>
      <c r="Q86" s="438"/>
      <c r="R86" s="438"/>
      <c r="S86" s="438"/>
      <c r="T86" s="439"/>
    </row>
    <row r="87" spans="1:20" x14ac:dyDescent="0.25">
      <c r="A87" s="153">
        <v>1</v>
      </c>
      <c r="B87" s="149"/>
      <c r="C87" s="152" t="s">
        <v>214</v>
      </c>
      <c r="D87" s="151" t="s">
        <v>15</v>
      </c>
      <c r="E87" s="150"/>
      <c r="F87" s="149"/>
      <c r="G87" s="149"/>
      <c r="H87" s="149"/>
      <c r="I87" s="149"/>
      <c r="J87" s="149"/>
      <c r="K87" s="149"/>
      <c r="L87" s="149"/>
      <c r="M87" s="149"/>
      <c r="N87" s="149"/>
      <c r="O87" s="149"/>
      <c r="P87" s="149"/>
      <c r="Q87" s="149"/>
      <c r="R87" s="149"/>
      <c r="S87" s="149"/>
      <c r="T87" s="148">
        <v>4</v>
      </c>
    </row>
    <row r="88" spans="1:20" ht="25.5" x14ac:dyDescent="0.25">
      <c r="A88" s="153">
        <v>2</v>
      </c>
      <c r="B88" s="149"/>
      <c r="C88" s="152" t="s">
        <v>268</v>
      </c>
      <c r="D88" s="151" t="s">
        <v>15</v>
      </c>
      <c r="E88" s="150"/>
      <c r="F88" s="149"/>
      <c r="G88" s="149"/>
      <c r="H88" s="149"/>
      <c r="I88" s="149"/>
      <c r="J88" s="149"/>
      <c r="K88" s="149"/>
      <c r="L88" s="149"/>
      <c r="M88" s="149"/>
      <c r="N88" s="149"/>
      <c r="O88" s="149"/>
      <c r="P88" s="149"/>
      <c r="Q88" s="149"/>
      <c r="R88" s="149"/>
      <c r="S88" s="149"/>
      <c r="T88" s="148">
        <v>4</v>
      </c>
    </row>
    <row r="89" spans="1:20" ht="25.5" x14ac:dyDescent="0.25">
      <c r="A89" s="153">
        <v>3</v>
      </c>
      <c r="B89" s="149"/>
      <c r="C89" s="152" t="s">
        <v>269</v>
      </c>
      <c r="D89" s="151" t="s">
        <v>15</v>
      </c>
      <c r="E89" s="150"/>
      <c r="F89" s="149"/>
      <c r="G89" s="149"/>
      <c r="H89" s="149"/>
      <c r="I89" s="149"/>
      <c r="J89" s="149"/>
      <c r="K89" s="149"/>
      <c r="L89" s="149"/>
      <c r="M89" s="149"/>
      <c r="N89" s="149"/>
      <c r="O89" s="149"/>
      <c r="P89" s="149"/>
      <c r="Q89" s="149"/>
      <c r="R89" s="149"/>
      <c r="S89" s="149"/>
      <c r="T89" s="148">
        <v>2</v>
      </c>
    </row>
    <row r="90" spans="1:20" ht="15" customHeight="1" x14ac:dyDescent="0.25">
      <c r="A90" s="440" t="s">
        <v>131</v>
      </c>
      <c r="B90" s="441"/>
      <c r="C90" s="441"/>
      <c r="D90" s="441"/>
      <c r="E90" s="441"/>
      <c r="F90" s="441"/>
      <c r="G90" s="441"/>
      <c r="H90" s="441"/>
      <c r="I90" s="441"/>
      <c r="J90" s="441"/>
      <c r="K90" s="441"/>
      <c r="L90" s="441"/>
      <c r="M90" s="441"/>
      <c r="N90" s="441"/>
      <c r="O90" s="441"/>
      <c r="P90" s="441"/>
      <c r="Q90" s="441"/>
      <c r="R90" s="441"/>
      <c r="S90" s="441"/>
      <c r="T90" s="442"/>
    </row>
    <row r="91" spans="1:20" x14ac:dyDescent="0.25">
      <c r="A91" s="153">
        <v>1</v>
      </c>
      <c r="B91" s="149"/>
      <c r="C91" s="152" t="s">
        <v>204</v>
      </c>
      <c r="D91" s="151" t="s">
        <v>15</v>
      </c>
      <c r="E91" s="150"/>
      <c r="F91" s="149"/>
      <c r="G91" s="149"/>
      <c r="H91" s="149"/>
      <c r="I91" s="149"/>
      <c r="J91" s="149"/>
      <c r="K91" s="149"/>
      <c r="L91" s="149"/>
      <c r="M91" s="149"/>
      <c r="N91" s="149"/>
      <c r="O91" s="149"/>
      <c r="P91" s="149"/>
      <c r="Q91" s="149"/>
      <c r="R91" s="149"/>
      <c r="S91" s="149"/>
      <c r="T91" s="148">
        <v>4</v>
      </c>
    </row>
    <row r="92" spans="1:20" x14ac:dyDescent="0.25">
      <c r="A92" s="153">
        <v>2</v>
      </c>
      <c r="B92" s="149"/>
      <c r="C92" s="152" t="s">
        <v>261</v>
      </c>
      <c r="D92" s="151" t="s">
        <v>12</v>
      </c>
      <c r="E92" s="150"/>
      <c r="F92" s="149"/>
      <c r="G92" s="149"/>
      <c r="H92" s="149"/>
      <c r="I92" s="149"/>
      <c r="J92" s="149"/>
      <c r="K92" s="149"/>
      <c r="L92" s="149"/>
      <c r="M92" s="149"/>
      <c r="N92" s="149"/>
      <c r="O92" s="149"/>
      <c r="P92" s="149"/>
      <c r="Q92" s="149"/>
      <c r="R92" s="149"/>
      <c r="S92" s="149"/>
      <c r="T92" s="148">
        <v>3.45</v>
      </c>
    </row>
    <row r="93" spans="1:20" x14ac:dyDescent="0.25">
      <c r="A93" s="153">
        <v>3</v>
      </c>
      <c r="B93" s="149"/>
      <c r="C93" s="152" t="s">
        <v>266</v>
      </c>
      <c r="D93" s="151" t="s">
        <v>12</v>
      </c>
      <c r="E93" s="150"/>
      <c r="F93" s="149"/>
      <c r="G93" s="149"/>
      <c r="H93" s="149"/>
      <c r="I93" s="149"/>
      <c r="J93" s="149"/>
      <c r="K93" s="149"/>
      <c r="L93" s="149"/>
      <c r="M93" s="149"/>
      <c r="N93" s="149"/>
      <c r="O93" s="149"/>
      <c r="P93" s="149"/>
      <c r="Q93" s="149"/>
      <c r="R93" s="149"/>
      <c r="S93" s="149"/>
      <c r="T93" s="148">
        <v>2.5099999999999998</v>
      </c>
    </row>
    <row r="94" spans="1:20" x14ac:dyDescent="0.25">
      <c r="A94" s="153">
        <v>4</v>
      </c>
      <c r="B94" s="149"/>
      <c r="C94" s="152" t="s">
        <v>262</v>
      </c>
      <c r="D94" s="151" t="s">
        <v>101</v>
      </c>
      <c r="E94" s="150"/>
      <c r="F94" s="149"/>
      <c r="G94" s="149"/>
      <c r="H94" s="149"/>
      <c r="I94" s="149"/>
      <c r="J94" s="149"/>
      <c r="K94" s="149"/>
      <c r="L94" s="149"/>
      <c r="M94" s="149"/>
      <c r="N94" s="149"/>
      <c r="O94" s="149"/>
      <c r="P94" s="149"/>
      <c r="Q94" s="149"/>
      <c r="R94" s="149"/>
      <c r="S94" s="149"/>
      <c r="T94" s="148">
        <v>3.8</v>
      </c>
    </row>
    <row r="95" spans="1:20" x14ac:dyDescent="0.25">
      <c r="A95" s="153">
        <v>5</v>
      </c>
      <c r="B95" s="149"/>
      <c r="C95" s="152" t="s">
        <v>255</v>
      </c>
      <c r="D95" s="151" t="s">
        <v>15</v>
      </c>
      <c r="E95" s="150"/>
      <c r="F95" s="149"/>
      <c r="G95" s="149"/>
      <c r="H95" s="149"/>
      <c r="I95" s="149"/>
      <c r="J95" s="149"/>
      <c r="K95" s="149"/>
      <c r="L95" s="149"/>
      <c r="M95" s="149"/>
      <c r="N95" s="149"/>
      <c r="O95" s="149"/>
      <c r="P95" s="149"/>
      <c r="Q95" s="149"/>
      <c r="R95" s="149"/>
      <c r="S95" s="149"/>
      <c r="T95" s="148">
        <v>58</v>
      </c>
    </row>
    <row r="96" spans="1:20" x14ac:dyDescent="0.25">
      <c r="A96" s="153">
        <v>6</v>
      </c>
      <c r="B96" s="149"/>
      <c r="C96" s="152" t="s">
        <v>256</v>
      </c>
      <c r="D96" s="151" t="s">
        <v>15</v>
      </c>
      <c r="E96" s="150"/>
      <c r="F96" s="149"/>
      <c r="G96" s="149"/>
      <c r="H96" s="149"/>
      <c r="I96" s="149"/>
      <c r="J96" s="149"/>
      <c r="K96" s="149"/>
      <c r="L96" s="149"/>
      <c r="M96" s="149"/>
      <c r="N96" s="149"/>
      <c r="O96" s="149"/>
      <c r="P96" s="149"/>
      <c r="Q96" s="149"/>
      <c r="R96" s="149"/>
      <c r="S96" s="149"/>
      <c r="T96" s="148">
        <v>4</v>
      </c>
    </row>
    <row r="97" spans="1:20" x14ac:dyDescent="0.25">
      <c r="A97" s="153">
        <v>7</v>
      </c>
      <c r="B97" s="149"/>
      <c r="C97" s="161" t="s">
        <v>278</v>
      </c>
      <c r="D97" s="164" t="s">
        <v>12</v>
      </c>
      <c r="E97" s="150"/>
      <c r="F97" s="149"/>
      <c r="G97" s="149"/>
      <c r="H97" s="149"/>
      <c r="I97" s="149"/>
      <c r="J97" s="149"/>
      <c r="K97" s="149"/>
      <c r="L97" s="149"/>
      <c r="M97" s="149"/>
      <c r="N97" s="149"/>
      <c r="O97" s="149"/>
      <c r="P97" s="149"/>
      <c r="Q97" s="149"/>
      <c r="R97" s="149"/>
      <c r="S97" s="149"/>
      <c r="T97" s="148">
        <v>18</v>
      </c>
    </row>
    <row r="98" spans="1:20" x14ac:dyDescent="0.25">
      <c r="A98" s="153">
        <v>8</v>
      </c>
      <c r="B98" s="149"/>
      <c r="C98" s="161" t="s">
        <v>381</v>
      </c>
      <c r="D98" s="164" t="s">
        <v>15</v>
      </c>
      <c r="E98" s="150"/>
      <c r="F98" s="149"/>
      <c r="G98" s="149"/>
      <c r="H98" s="149"/>
      <c r="I98" s="149"/>
      <c r="J98" s="149"/>
      <c r="K98" s="149"/>
      <c r="L98" s="149"/>
      <c r="M98" s="149"/>
      <c r="N98" s="149"/>
      <c r="O98" s="149"/>
      <c r="P98" s="149"/>
      <c r="Q98" s="149"/>
      <c r="R98" s="149"/>
      <c r="S98" s="149"/>
      <c r="T98" s="148">
        <v>2</v>
      </c>
    </row>
    <row r="99" spans="1:20" x14ac:dyDescent="0.25">
      <c r="A99" s="153">
        <v>9</v>
      </c>
      <c r="B99" s="149"/>
      <c r="C99" s="161" t="s">
        <v>380</v>
      </c>
      <c r="D99" s="164" t="s">
        <v>15</v>
      </c>
      <c r="E99" s="150"/>
      <c r="F99" s="149"/>
      <c r="G99" s="149"/>
      <c r="H99" s="149"/>
      <c r="I99" s="149"/>
      <c r="J99" s="149"/>
      <c r="K99" s="149"/>
      <c r="L99" s="149"/>
      <c r="M99" s="149"/>
      <c r="N99" s="149"/>
      <c r="O99" s="149"/>
      <c r="P99" s="149"/>
      <c r="Q99" s="149"/>
      <c r="R99" s="149"/>
      <c r="S99" s="149"/>
      <c r="T99" s="148">
        <v>4</v>
      </c>
    </row>
    <row r="100" spans="1:20" x14ac:dyDescent="0.25">
      <c r="A100" s="153">
        <v>10</v>
      </c>
      <c r="B100" s="149"/>
      <c r="C100" s="161" t="s">
        <v>383</v>
      </c>
      <c r="D100" s="164" t="s">
        <v>7</v>
      </c>
      <c r="E100" s="150"/>
      <c r="F100" s="149"/>
      <c r="G100" s="149"/>
      <c r="H100" s="149"/>
      <c r="I100" s="149"/>
      <c r="J100" s="149"/>
      <c r="K100" s="149"/>
      <c r="L100" s="149"/>
      <c r="M100" s="149"/>
      <c r="N100" s="149"/>
      <c r="O100" s="149"/>
      <c r="P100" s="149"/>
      <c r="Q100" s="149"/>
      <c r="R100" s="149"/>
      <c r="S100" s="149"/>
      <c r="T100" s="148">
        <v>8.0000000000000002E-3</v>
      </c>
    </row>
    <row r="101" spans="1:20" x14ac:dyDescent="0.25">
      <c r="A101" s="153">
        <v>11</v>
      </c>
      <c r="B101" s="149"/>
      <c r="C101" s="161" t="s">
        <v>384</v>
      </c>
      <c r="D101" s="164" t="s">
        <v>7</v>
      </c>
      <c r="E101" s="150"/>
      <c r="F101" s="149"/>
      <c r="G101" s="149"/>
      <c r="H101" s="149"/>
      <c r="I101" s="149"/>
      <c r="J101" s="149"/>
      <c r="K101" s="149"/>
      <c r="L101" s="149"/>
      <c r="M101" s="149"/>
      <c r="N101" s="149"/>
      <c r="O101" s="149"/>
      <c r="P101" s="149"/>
      <c r="Q101" s="149"/>
      <c r="R101" s="149"/>
      <c r="S101" s="149"/>
      <c r="T101" s="148">
        <v>2E-3</v>
      </c>
    </row>
    <row r="102" spans="1:20" x14ac:dyDescent="0.25">
      <c r="A102" s="153">
        <v>12</v>
      </c>
      <c r="B102" s="149"/>
      <c r="C102" s="161" t="s">
        <v>385</v>
      </c>
      <c r="D102" s="164" t="s">
        <v>386</v>
      </c>
      <c r="E102" s="150"/>
      <c r="F102" s="149"/>
      <c r="G102" s="149"/>
      <c r="H102" s="149"/>
      <c r="I102" s="149"/>
      <c r="J102" s="149"/>
      <c r="K102" s="149"/>
      <c r="L102" s="149"/>
      <c r="M102" s="149"/>
      <c r="N102" s="149"/>
      <c r="O102" s="149"/>
      <c r="P102" s="149"/>
      <c r="Q102" s="149"/>
      <c r="R102" s="149"/>
      <c r="S102" s="149"/>
      <c r="T102" s="148">
        <v>40</v>
      </c>
    </row>
    <row r="103" spans="1:20" ht="38.25" x14ac:dyDescent="0.25">
      <c r="A103" s="153">
        <v>13</v>
      </c>
      <c r="B103" s="149"/>
      <c r="C103" s="161" t="s">
        <v>271</v>
      </c>
      <c r="D103" s="164" t="s">
        <v>15</v>
      </c>
      <c r="E103" s="150"/>
      <c r="F103" s="149"/>
      <c r="G103" s="149"/>
      <c r="H103" s="149"/>
      <c r="I103" s="149"/>
      <c r="J103" s="149"/>
      <c r="K103" s="149"/>
      <c r="L103" s="149"/>
      <c r="M103" s="149"/>
      <c r="N103" s="149"/>
      <c r="O103" s="149"/>
      <c r="P103" s="149"/>
      <c r="Q103" s="149"/>
      <c r="R103" s="149"/>
      <c r="S103" s="149"/>
      <c r="T103" s="148">
        <v>2</v>
      </c>
    </row>
    <row r="104" spans="1:20" x14ac:dyDescent="0.25">
      <c r="A104" s="153">
        <v>14</v>
      </c>
      <c r="B104" s="149"/>
      <c r="C104" s="161" t="s">
        <v>274</v>
      </c>
      <c r="D104" s="164" t="s">
        <v>7</v>
      </c>
      <c r="E104" s="150"/>
      <c r="F104" s="149"/>
      <c r="G104" s="149"/>
      <c r="H104" s="149"/>
      <c r="I104" s="149"/>
      <c r="J104" s="149"/>
      <c r="K104" s="149"/>
      <c r="L104" s="149"/>
      <c r="M104" s="149"/>
      <c r="N104" s="149"/>
      <c r="O104" s="149"/>
      <c r="P104" s="149"/>
      <c r="Q104" s="149"/>
      <c r="R104" s="149"/>
      <c r="S104" s="149"/>
      <c r="T104" s="148">
        <v>0.2</v>
      </c>
    </row>
    <row r="105" spans="1:20" x14ac:dyDescent="0.25">
      <c r="A105" s="153">
        <v>15</v>
      </c>
      <c r="B105" s="149"/>
      <c r="C105" s="161" t="s">
        <v>249</v>
      </c>
      <c r="D105" s="164" t="s">
        <v>7</v>
      </c>
      <c r="E105" s="150"/>
      <c r="F105" s="149"/>
      <c r="G105" s="149"/>
      <c r="H105" s="149"/>
      <c r="I105" s="149"/>
      <c r="J105" s="149"/>
      <c r="K105" s="149"/>
      <c r="L105" s="149"/>
      <c r="M105" s="149"/>
      <c r="N105" s="149"/>
      <c r="O105" s="149"/>
      <c r="P105" s="149"/>
      <c r="Q105" s="149"/>
      <c r="R105" s="149"/>
      <c r="S105" s="149"/>
      <c r="T105" s="148">
        <v>0.2</v>
      </c>
    </row>
    <row r="106" spans="1:20" x14ac:dyDescent="0.25">
      <c r="A106" s="153">
        <v>16</v>
      </c>
      <c r="B106" s="149"/>
      <c r="C106" s="161" t="s">
        <v>250</v>
      </c>
      <c r="D106" s="164" t="s">
        <v>101</v>
      </c>
      <c r="E106" s="150"/>
      <c r="F106" s="149"/>
      <c r="G106" s="149"/>
      <c r="H106" s="149"/>
      <c r="I106" s="149"/>
      <c r="J106" s="149"/>
      <c r="K106" s="149"/>
      <c r="L106" s="149"/>
      <c r="M106" s="149"/>
      <c r="N106" s="149"/>
      <c r="O106" s="149"/>
      <c r="P106" s="149"/>
      <c r="Q106" s="149"/>
      <c r="R106" s="149"/>
      <c r="S106" s="149"/>
      <c r="T106" s="148">
        <v>2.7</v>
      </c>
    </row>
    <row r="107" spans="1:20" x14ac:dyDescent="0.25">
      <c r="A107" s="153">
        <v>17</v>
      </c>
      <c r="B107" s="149"/>
      <c r="C107" s="161" t="s">
        <v>251</v>
      </c>
      <c r="D107" s="164" t="s">
        <v>102</v>
      </c>
      <c r="E107" s="150"/>
      <c r="F107" s="149"/>
      <c r="G107" s="149"/>
      <c r="H107" s="149"/>
      <c r="I107" s="149"/>
      <c r="J107" s="149"/>
      <c r="K107" s="149"/>
      <c r="L107" s="149"/>
      <c r="M107" s="149"/>
      <c r="N107" s="149"/>
      <c r="O107" s="149"/>
      <c r="P107" s="149"/>
      <c r="Q107" s="149"/>
      <c r="R107" s="149"/>
      <c r="S107" s="149"/>
      <c r="T107" s="148">
        <v>20</v>
      </c>
    </row>
    <row r="108" spans="1:20" x14ac:dyDescent="0.25">
      <c r="A108" s="153">
        <v>18</v>
      </c>
      <c r="B108" s="149"/>
      <c r="C108" s="161" t="s">
        <v>252</v>
      </c>
      <c r="D108" s="164" t="s">
        <v>7</v>
      </c>
      <c r="E108" s="150"/>
      <c r="F108" s="149"/>
      <c r="G108" s="149"/>
      <c r="H108" s="149"/>
      <c r="I108" s="149"/>
      <c r="J108" s="149"/>
      <c r="K108" s="149"/>
      <c r="L108" s="149"/>
      <c r="M108" s="149"/>
      <c r="N108" s="149"/>
      <c r="O108" s="149"/>
      <c r="P108" s="149"/>
      <c r="Q108" s="149"/>
      <c r="R108" s="149"/>
      <c r="S108" s="149"/>
      <c r="T108" s="148">
        <v>2.2000000000000002</v>
      </c>
    </row>
    <row r="109" spans="1:20" x14ac:dyDescent="0.25">
      <c r="A109" s="153">
        <v>19</v>
      </c>
      <c r="B109" s="149"/>
      <c r="C109" s="161" t="s">
        <v>275</v>
      </c>
      <c r="D109" s="164" t="s">
        <v>15</v>
      </c>
      <c r="E109" s="150"/>
      <c r="F109" s="149"/>
      <c r="G109" s="149"/>
      <c r="H109" s="149"/>
      <c r="I109" s="149"/>
      <c r="J109" s="149"/>
      <c r="K109" s="149"/>
      <c r="L109" s="149"/>
      <c r="M109" s="149"/>
      <c r="N109" s="149"/>
      <c r="O109" s="149"/>
      <c r="P109" s="149"/>
      <c r="Q109" s="149"/>
      <c r="R109" s="149"/>
      <c r="S109" s="149"/>
      <c r="T109" s="148">
        <v>8</v>
      </c>
    </row>
    <row r="110" spans="1:20" x14ac:dyDescent="0.25">
      <c r="A110" s="153">
        <v>20</v>
      </c>
      <c r="B110" s="149"/>
      <c r="C110" s="161" t="s">
        <v>276</v>
      </c>
      <c r="D110" s="164" t="s">
        <v>15</v>
      </c>
      <c r="E110" s="150"/>
      <c r="F110" s="149"/>
      <c r="G110" s="149"/>
      <c r="H110" s="149"/>
      <c r="I110" s="149"/>
      <c r="J110" s="149"/>
      <c r="K110" s="149"/>
      <c r="L110" s="149"/>
      <c r="M110" s="149"/>
      <c r="N110" s="149"/>
      <c r="O110" s="149"/>
      <c r="P110" s="149"/>
      <c r="Q110" s="149"/>
      <c r="R110" s="149"/>
      <c r="S110" s="149"/>
      <c r="T110" s="148">
        <v>5</v>
      </c>
    </row>
    <row r="111" spans="1:20" ht="25.5" x14ac:dyDescent="0.25">
      <c r="A111" s="153">
        <v>21</v>
      </c>
      <c r="B111" s="149"/>
      <c r="C111" s="161" t="s">
        <v>277</v>
      </c>
      <c r="D111" s="164" t="s">
        <v>102</v>
      </c>
      <c r="E111" s="150"/>
      <c r="F111" s="149"/>
      <c r="G111" s="149"/>
      <c r="H111" s="149"/>
      <c r="I111" s="149"/>
      <c r="J111" s="149"/>
      <c r="K111" s="149"/>
      <c r="L111" s="149"/>
      <c r="M111" s="149"/>
      <c r="N111" s="149"/>
      <c r="O111" s="149"/>
      <c r="P111" s="149"/>
      <c r="Q111" s="149"/>
      <c r="R111" s="149"/>
      <c r="S111" s="149"/>
      <c r="T111" s="148">
        <v>29.76</v>
      </c>
    </row>
    <row r="112" spans="1:20" x14ac:dyDescent="0.25">
      <c r="A112" s="153">
        <v>22</v>
      </c>
      <c r="B112" s="149"/>
      <c r="C112" s="161" t="s">
        <v>233</v>
      </c>
      <c r="D112" s="164" t="s">
        <v>101</v>
      </c>
      <c r="E112" s="150"/>
      <c r="F112" s="149"/>
      <c r="G112" s="149"/>
      <c r="H112" s="149"/>
      <c r="I112" s="149"/>
      <c r="J112" s="149"/>
      <c r="K112" s="149"/>
      <c r="L112" s="149"/>
      <c r="M112" s="149"/>
      <c r="N112" s="149"/>
      <c r="O112" s="149"/>
      <c r="P112" s="149"/>
      <c r="Q112" s="149"/>
      <c r="R112" s="149"/>
      <c r="S112" s="149"/>
      <c r="T112" s="148">
        <v>6</v>
      </c>
    </row>
    <row r="113" spans="1:20" x14ac:dyDescent="0.25">
      <c r="A113" s="153">
        <v>23</v>
      </c>
      <c r="B113" s="149"/>
      <c r="C113" s="161" t="s">
        <v>234</v>
      </c>
      <c r="D113" s="164" t="s">
        <v>15</v>
      </c>
      <c r="E113" s="150"/>
      <c r="F113" s="149"/>
      <c r="G113" s="149"/>
      <c r="H113" s="149"/>
      <c r="I113" s="149"/>
      <c r="J113" s="149"/>
      <c r="K113" s="149"/>
      <c r="L113" s="149"/>
      <c r="M113" s="149"/>
      <c r="N113" s="149"/>
      <c r="O113" s="149"/>
      <c r="P113" s="149"/>
      <c r="Q113" s="149"/>
      <c r="R113" s="149"/>
      <c r="S113" s="149"/>
      <c r="T113" s="148">
        <v>4</v>
      </c>
    </row>
    <row r="114" spans="1:20" x14ac:dyDescent="0.25">
      <c r="A114" s="153">
        <v>24</v>
      </c>
      <c r="B114" s="149"/>
      <c r="C114" s="161" t="s">
        <v>235</v>
      </c>
      <c r="D114" s="164" t="s">
        <v>15</v>
      </c>
      <c r="E114" s="150"/>
      <c r="F114" s="149"/>
      <c r="G114" s="149"/>
      <c r="H114" s="149"/>
      <c r="I114" s="149"/>
      <c r="J114" s="149"/>
      <c r="K114" s="149"/>
      <c r="L114" s="149"/>
      <c r="M114" s="149"/>
      <c r="N114" s="149"/>
      <c r="O114" s="149"/>
      <c r="P114" s="149"/>
      <c r="Q114" s="149"/>
      <c r="R114" s="149"/>
      <c r="S114" s="149"/>
      <c r="T114" s="148">
        <v>20</v>
      </c>
    </row>
    <row r="115" spans="1:20" x14ac:dyDescent="0.25">
      <c r="A115" s="153">
        <v>25</v>
      </c>
      <c r="B115" s="149"/>
      <c r="C115" s="161" t="s">
        <v>236</v>
      </c>
      <c r="D115" s="164" t="s">
        <v>15</v>
      </c>
      <c r="E115" s="150"/>
      <c r="F115" s="149"/>
      <c r="G115" s="149"/>
      <c r="H115" s="149"/>
      <c r="I115" s="149"/>
      <c r="J115" s="149"/>
      <c r="K115" s="149"/>
      <c r="L115" s="149"/>
      <c r="M115" s="149"/>
      <c r="N115" s="149"/>
      <c r="O115" s="149"/>
      <c r="P115" s="149"/>
      <c r="Q115" s="149"/>
      <c r="R115" s="149"/>
      <c r="S115" s="149"/>
      <c r="T115" s="148">
        <v>4</v>
      </c>
    </row>
    <row r="116" spans="1:20" x14ac:dyDescent="0.25">
      <c r="A116" s="153">
        <v>26</v>
      </c>
      <c r="B116" s="149"/>
      <c r="C116" s="161" t="s">
        <v>223</v>
      </c>
      <c r="D116" s="164" t="s">
        <v>15</v>
      </c>
      <c r="E116" s="150"/>
      <c r="F116" s="149"/>
      <c r="G116" s="149"/>
      <c r="H116" s="149"/>
      <c r="I116" s="149"/>
      <c r="J116" s="149"/>
      <c r="K116" s="149"/>
      <c r="L116" s="149"/>
      <c r="M116" s="149"/>
      <c r="N116" s="149"/>
      <c r="O116" s="149"/>
      <c r="P116" s="149"/>
      <c r="Q116" s="149"/>
      <c r="R116" s="149"/>
      <c r="S116" s="149"/>
      <c r="T116" s="148">
        <v>4</v>
      </c>
    </row>
    <row r="117" spans="1:20" x14ac:dyDescent="0.25">
      <c r="A117" s="153">
        <v>27</v>
      </c>
      <c r="B117" s="149"/>
      <c r="C117" s="152" t="s">
        <v>409</v>
      </c>
      <c r="D117" s="151" t="s">
        <v>7</v>
      </c>
      <c r="E117" s="150"/>
      <c r="F117" s="149"/>
      <c r="G117" s="149"/>
      <c r="H117" s="149"/>
      <c r="I117" s="149"/>
      <c r="J117" s="149"/>
      <c r="K117" s="149"/>
      <c r="L117" s="149"/>
      <c r="M117" s="149"/>
      <c r="N117" s="149"/>
      <c r="O117" s="149"/>
      <c r="P117" s="149"/>
      <c r="Q117" s="149"/>
      <c r="R117" s="149"/>
      <c r="S117" s="149"/>
      <c r="T117" s="148">
        <v>2.2200000000000002</v>
      </c>
    </row>
    <row r="118" spans="1:20" x14ac:dyDescent="0.25">
      <c r="A118" s="153">
        <v>28</v>
      </c>
      <c r="B118" s="149"/>
      <c r="C118" s="161" t="s">
        <v>225</v>
      </c>
      <c r="D118" s="164" t="s">
        <v>12</v>
      </c>
      <c r="E118" s="150"/>
      <c r="F118" s="149"/>
      <c r="G118" s="149"/>
      <c r="H118" s="149"/>
      <c r="I118" s="149"/>
      <c r="J118" s="149"/>
      <c r="K118" s="149"/>
      <c r="L118" s="149"/>
      <c r="M118" s="149"/>
      <c r="N118" s="149"/>
      <c r="O118" s="149"/>
      <c r="P118" s="149"/>
      <c r="Q118" s="149"/>
      <c r="R118" s="149"/>
      <c r="S118" s="149"/>
      <c r="T118" s="148">
        <v>20</v>
      </c>
    </row>
    <row r="119" spans="1:20" x14ac:dyDescent="0.25">
      <c r="A119" s="153">
        <v>29</v>
      </c>
      <c r="B119" s="149"/>
      <c r="C119" s="161" t="s">
        <v>226</v>
      </c>
      <c r="D119" s="164" t="s">
        <v>15</v>
      </c>
      <c r="E119" s="150"/>
      <c r="F119" s="149"/>
      <c r="G119" s="149"/>
      <c r="H119" s="149"/>
      <c r="I119" s="149"/>
      <c r="J119" s="149"/>
      <c r="K119" s="149"/>
      <c r="L119" s="149"/>
      <c r="M119" s="149"/>
      <c r="N119" s="149"/>
      <c r="O119" s="149"/>
      <c r="P119" s="149"/>
      <c r="Q119" s="149"/>
      <c r="R119" s="149"/>
      <c r="S119" s="149"/>
      <c r="T119" s="148">
        <v>2</v>
      </c>
    </row>
    <row r="120" spans="1:20" x14ac:dyDescent="0.25">
      <c r="A120" s="153">
        <v>30</v>
      </c>
      <c r="B120" s="149"/>
      <c r="C120" s="161" t="s">
        <v>229</v>
      </c>
      <c r="D120" s="164" t="s">
        <v>15</v>
      </c>
      <c r="E120" s="150"/>
      <c r="F120" s="149"/>
      <c r="G120" s="149"/>
      <c r="H120" s="149"/>
      <c r="I120" s="149"/>
      <c r="J120" s="149"/>
      <c r="K120" s="149"/>
      <c r="L120" s="149"/>
      <c r="M120" s="149"/>
      <c r="N120" s="149"/>
      <c r="O120" s="149"/>
      <c r="P120" s="149"/>
      <c r="Q120" s="149"/>
      <c r="R120" s="149"/>
      <c r="S120" s="149"/>
      <c r="T120" s="148">
        <v>6</v>
      </c>
    </row>
    <row r="121" spans="1:20" x14ac:dyDescent="0.25">
      <c r="A121" s="153">
        <v>31</v>
      </c>
      <c r="B121" s="149"/>
      <c r="C121" s="161" t="s">
        <v>230</v>
      </c>
      <c r="D121" s="164" t="s">
        <v>15</v>
      </c>
      <c r="E121" s="150"/>
      <c r="F121" s="149"/>
      <c r="G121" s="149"/>
      <c r="H121" s="149"/>
      <c r="I121" s="149"/>
      <c r="J121" s="149"/>
      <c r="K121" s="149"/>
      <c r="L121" s="149"/>
      <c r="M121" s="149"/>
      <c r="N121" s="149"/>
      <c r="O121" s="149"/>
      <c r="P121" s="149"/>
      <c r="Q121" s="149"/>
      <c r="R121" s="149"/>
      <c r="S121" s="149"/>
      <c r="T121" s="148">
        <v>2</v>
      </c>
    </row>
    <row r="122" spans="1:20" x14ac:dyDescent="0.25">
      <c r="A122" s="153">
        <v>32</v>
      </c>
      <c r="B122" s="149"/>
      <c r="C122" s="161" t="s">
        <v>231</v>
      </c>
      <c r="D122" s="164" t="s">
        <v>15</v>
      </c>
      <c r="E122" s="150"/>
      <c r="F122" s="149"/>
      <c r="G122" s="149"/>
      <c r="H122" s="149"/>
      <c r="I122" s="149"/>
      <c r="J122" s="149"/>
      <c r="K122" s="149"/>
      <c r="L122" s="149"/>
      <c r="M122" s="149"/>
      <c r="N122" s="149"/>
      <c r="O122" s="149"/>
      <c r="P122" s="149"/>
      <c r="Q122" s="149"/>
      <c r="R122" s="149"/>
      <c r="S122" s="149"/>
      <c r="T122" s="148">
        <v>4</v>
      </c>
    </row>
    <row r="123" spans="1:20" ht="26.25" thickBot="1" x14ac:dyDescent="0.3">
      <c r="A123" s="153">
        <v>33</v>
      </c>
      <c r="B123" s="155"/>
      <c r="C123" s="163" t="s">
        <v>232</v>
      </c>
      <c r="D123" s="162" t="s">
        <v>15</v>
      </c>
      <c r="E123" s="156"/>
      <c r="F123" s="155"/>
      <c r="G123" s="155"/>
      <c r="H123" s="155"/>
      <c r="I123" s="155"/>
      <c r="J123" s="155"/>
      <c r="K123" s="155"/>
      <c r="L123" s="155"/>
      <c r="M123" s="155"/>
      <c r="N123" s="155"/>
      <c r="O123" s="155"/>
      <c r="P123" s="155"/>
      <c r="Q123" s="155"/>
      <c r="R123" s="155"/>
      <c r="S123" s="155"/>
      <c r="T123" s="154">
        <v>2</v>
      </c>
    </row>
    <row r="124" spans="1:20" ht="14.25" thickBot="1" x14ac:dyDescent="0.3">
      <c r="A124" s="443" t="s">
        <v>413</v>
      </c>
      <c r="B124" s="444"/>
      <c r="C124" s="444"/>
      <c r="D124" s="444"/>
      <c r="E124" s="444"/>
      <c r="F124" s="444"/>
      <c r="G124" s="444"/>
      <c r="H124" s="444"/>
      <c r="I124" s="444"/>
      <c r="J124" s="444"/>
      <c r="K124" s="444"/>
      <c r="L124" s="444"/>
      <c r="M124" s="444"/>
      <c r="N124" s="444"/>
      <c r="O124" s="444"/>
      <c r="P124" s="444"/>
      <c r="Q124" s="444"/>
      <c r="R124" s="444"/>
      <c r="S124" s="444"/>
      <c r="T124" s="445"/>
    </row>
    <row r="125" spans="1:20" ht="13.5" x14ac:dyDescent="0.25">
      <c r="A125" s="446" t="s">
        <v>432</v>
      </c>
      <c r="B125" s="447"/>
      <c r="C125" s="447"/>
      <c r="D125" s="447"/>
      <c r="E125" s="447"/>
      <c r="F125" s="447"/>
      <c r="G125" s="447"/>
      <c r="H125" s="447"/>
      <c r="I125" s="447"/>
      <c r="J125" s="447"/>
      <c r="K125" s="447"/>
      <c r="L125" s="447"/>
      <c r="M125" s="447"/>
      <c r="N125" s="447"/>
      <c r="O125" s="447"/>
      <c r="P125" s="447"/>
      <c r="Q125" s="447"/>
      <c r="R125" s="447"/>
      <c r="S125" s="447"/>
      <c r="T125" s="448"/>
    </row>
    <row r="126" spans="1:20" ht="25.5" x14ac:dyDescent="0.25">
      <c r="A126" s="210" t="s">
        <v>10</v>
      </c>
      <c r="B126" s="149"/>
      <c r="C126" s="152" t="s">
        <v>323</v>
      </c>
      <c r="D126" s="151" t="s">
        <v>15</v>
      </c>
      <c r="E126" s="150"/>
      <c r="F126" s="149"/>
      <c r="G126" s="149"/>
      <c r="H126" s="149"/>
      <c r="I126" s="149"/>
      <c r="J126" s="149"/>
      <c r="K126" s="149"/>
      <c r="L126" s="149"/>
      <c r="M126" s="149"/>
      <c r="N126" s="149"/>
      <c r="O126" s="149"/>
      <c r="P126" s="149"/>
      <c r="Q126" s="149"/>
      <c r="R126" s="149"/>
      <c r="S126" s="149"/>
      <c r="T126" s="148">
        <v>4</v>
      </c>
    </row>
    <row r="127" spans="1:20" ht="25.5" x14ac:dyDescent="0.25">
      <c r="A127" s="210" t="s">
        <v>11</v>
      </c>
      <c r="B127" s="149"/>
      <c r="C127" s="152" t="s">
        <v>324</v>
      </c>
      <c r="D127" s="151" t="s">
        <v>15</v>
      </c>
      <c r="E127" s="150"/>
      <c r="F127" s="149"/>
      <c r="G127" s="149"/>
      <c r="H127" s="149"/>
      <c r="I127" s="149"/>
      <c r="J127" s="149"/>
      <c r="K127" s="149"/>
      <c r="L127" s="149"/>
      <c r="M127" s="149"/>
      <c r="N127" s="149"/>
      <c r="O127" s="149"/>
      <c r="P127" s="149"/>
      <c r="Q127" s="149"/>
      <c r="R127" s="149"/>
      <c r="S127" s="149"/>
      <c r="T127" s="148">
        <v>4</v>
      </c>
    </row>
    <row r="128" spans="1:20" x14ac:dyDescent="0.25">
      <c r="A128" s="210" t="s">
        <v>39</v>
      </c>
      <c r="B128" s="149"/>
      <c r="C128" s="152" t="s">
        <v>325</v>
      </c>
      <c r="D128" s="151" t="s">
        <v>15</v>
      </c>
      <c r="E128" s="150"/>
      <c r="F128" s="149"/>
      <c r="G128" s="149"/>
      <c r="H128" s="149"/>
      <c r="I128" s="149"/>
      <c r="J128" s="149"/>
      <c r="K128" s="149"/>
      <c r="L128" s="149"/>
      <c r="M128" s="149"/>
      <c r="N128" s="149"/>
      <c r="O128" s="149"/>
      <c r="P128" s="149"/>
      <c r="Q128" s="149"/>
      <c r="R128" s="149"/>
      <c r="S128" s="149"/>
      <c r="T128" s="148">
        <v>4</v>
      </c>
    </row>
    <row r="129" spans="1:20" ht="13.5" thickBot="1" x14ac:dyDescent="0.3">
      <c r="A129" s="211" t="s">
        <v>13</v>
      </c>
      <c r="B129" s="155"/>
      <c r="C129" s="158" t="s">
        <v>326</v>
      </c>
      <c r="D129" s="157" t="s">
        <v>15</v>
      </c>
      <c r="E129" s="156"/>
      <c r="F129" s="155"/>
      <c r="G129" s="155"/>
      <c r="H129" s="155"/>
      <c r="I129" s="155"/>
      <c r="J129" s="155"/>
      <c r="K129" s="155"/>
      <c r="L129" s="155"/>
      <c r="M129" s="155"/>
      <c r="N129" s="155"/>
      <c r="O129" s="155"/>
      <c r="P129" s="155"/>
      <c r="Q129" s="155"/>
      <c r="R129" s="155"/>
      <c r="S129" s="155"/>
      <c r="T129" s="154">
        <v>4</v>
      </c>
    </row>
    <row r="130" spans="1:20" ht="13.5" x14ac:dyDescent="0.25">
      <c r="A130" s="437" t="s">
        <v>431</v>
      </c>
      <c r="B130" s="438"/>
      <c r="C130" s="438"/>
      <c r="D130" s="438"/>
      <c r="E130" s="438"/>
      <c r="F130" s="438"/>
      <c r="G130" s="438"/>
      <c r="H130" s="438"/>
      <c r="I130" s="438"/>
      <c r="J130" s="438"/>
      <c r="K130" s="438"/>
      <c r="L130" s="438"/>
      <c r="M130" s="438"/>
      <c r="N130" s="438"/>
      <c r="O130" s="438"/>
      <c r="P130" s="438"/>
      <c r="Q130" s="438"/>
      <c r="R130" s="438"/>
      <c r="S130" s="438"/>
      <c r="T130" s="439"/>
    </row>
    <row r="131" spans="1:20" x14ac:dyDescent="0.25">
      <c r="A131" s="153">
        <v>1</v>
      </c>
      <c r="B131" s="149"/>
      <c r="C131" s="161" t="s">
        <v>357</v>
      </c>
      <c r="D131" s="151" t="s">
        <v>15</v>
      </c>
      <c r="E131" s="150"/>
      <c r="F131" s="149"/>
      <c r="G131" s="149"/>
      <c r="H131" s="149"/>
      <c r="I131" s="149"/>
      <c r="J131" s="149"/>
      <c r="K131" s="149"/>
      <c r="L131" s="149"/>
      <c r="M131" s="149"/>
      <c r="N131" s="149"/>
      <c r="O131" s="149"/>
      <c r="P131" s="149"/>
      <c r="Q131" s="149"/>
      <c r="R131" s="149"/>
      <c r="S131" s="149"/>
      <c r="T131" s="148">
        <v>2</v>
      </c>
    </row>
    <row r="132" spans="1:20" x14ac:dyDescent="0.25">
      <c r="A132" s="153">
        <v>2</v>
      </c>
      <c r="B132" s="149"/>
      <c r="C132" s="161" t="s">
        <v>347</v>
      </c>
      <c r="D132" s="151" t="s">
        <v>15</v>
      </c>
      <c r="E132" s="150"/>
      <c r="F132" s="149"/>
      <c r="G132" s="149"/>
      <c r="H132" s="149"/>
      <c r="I132" s="149"/>
      <c r="J132" s="149"/>
      <c r="K132" s="149"/>
      <c r="L132" s="149"/>
      <c r="M132" s="149"/>
      <c r="N132" s="149"/>
      <c r="O132" s="149"/>
      <c r="P132" s="149"/>
      <c r="Q132" s="149"/>
      <c r="R132" s="149"/>
      <c r="S132" s="149"/>
      <c r="T132" s="148">
        <v>28</v>
      </c>
    </row>
    <row r="133" spans="1:20" x14ac:dyDescent="0.25">
      <c r="A133" s="153">
        <v>3</v>
      </c>
      <c r="B133" s="149"/>
      <c r="C133" s="161" t="s">
        <v>358</v>
      </c>
      <c r="D133" s="151" t="s">
        <v>15</v>
      </c>
      <c r="E133" s="150"/>
      <c r="F133" s="149"/>
      <c r="G133" s="149"/>
      <c r="H133" s="149"/>
      <c r="I133" s="149"/>
      <c r="J133" s="149"/>
      <c r="K133" s="149"/>
      <c r="L133" s="149"/>
      <c r="M133" s="149"/>
      <c r="N133" s="149"/>
      <c r="O133" s="149"/>
      <c r="P133" s="149"/>
      <c r="Q133" s="149"/>
      <c r="R133" s="149"/>
      <c r="S133" s="149"/>
      <c r="T133" s="148">
        <v>2</v>
      </c>
    </row>
    <row r="134" spans="1:20" x14ac:dyDescent="0.25">
      <c r="A134" s="153">
        <v>4</v>
      </c>
      <c r="B134" s="149"/>
      <c r="C134" s="161" t="s">
        <v>348</v>
      </c>
      <c r="D134" s="151" t="s">
        <v>15</v>
      </c>
      <c r="E134" s="150"/>
      <c r="F134" s="149"/>
      <c r="G134" s="149"/>
      <c r="H134" s="149"/>
      <c r="I134" s="149"/>
      <c r="J134" s="149"/>
      <c r="K134" s="149"/>
      <c r="L134" s="149"/>
      <c r="M134" s="149"/>
      <c r="N134" s="149"/>
      <c r="O134" s="149"/>
      <c r="P134" s="149"/>
      <c r="Q134" s="149"/>
      <c r="R134" s="149"/>
      <c r="S134" s="149"/>
      <c r="T134" s="148">
        <v>6</v>
      </c>
    </row>
    <row r="135" spans="1:20" x14ac:dyDescent="0.25">
      <c r="A135" s="153">
        <v>5</v>
      </c>
      <c r="B135" s="149"/>
      <c r="C135" s="161" t="s">
        <v>349</v>
      </c>
      <c r="D135" s="151" t="s">
        <v>15</v>
      </c>
      <c r="E135" s="150"/>
      <c r="F135" s="149"/>
      <c r="G135" s="149"/>
      <c r="H135" s="149"/>
      <c r="I135" s="149"/>
      <c r="J135" s="149"/>
      <c r="K135" s="149"/>
      <c r="L135" s="149"/>
      <c r="M135" s="149"/>
      <c r="N135" s="149"/>
      <c r="O135" s="149"/>
      <c r="P135" s="149"/>
      <c r="Q135" s="149"/>
      <c r="R135" s="149"/>
      <c r="S135" s="149"/>
      <c r="T135" s="148">
        <v>2</v>
      </c>
    </row>
    <row r="136" spans="1:20" x14ac:dyDescent="0.25">
      <c r="A136" s="153">
        <v>6</v>
      </c>
      <c r="B136" s="149"/>
      <c r="C136" s="161" t="s">
        <v>359</v>
      </c>
      <c r="D136" s="151" t="s">
        <v>15</v>
      </c>
      <c r="E136" s="150"/>
      <c r="F136" s="149"/>
      <c r="G136" s="149"/>
      <c r="H136" s="149"/>
      <c r="I136" s="149"/>
      <c r="J136" s="149"/>
      <c r="K136" s="149"/>
      <c r="L136" s="149"/>
      <c r="M136" s="149"/>
      <c r="N136" s="149"/>
      <c r="O136" s="149"/>
      <c r="P136" s="149"/>
      <c r="Q136" s="149"/>
      <c r="R136" s="149"/>
      <c r="S136" s="149"/>
      <c r="T136" s="148">
        <v>1</v>
      </c>
    </row>
    <row r="137" spans="1:20" x14ac:dyDescent="0.25">
      <c r="A137" s="153">
        <v>7</v>
      </c>
      <c r="B137" s="149"/>
      <c r="C137" s="161" t="s">
        <v>350</v>
      </c>
      <c r="D137" s="151" t="s">
        <v>15</v>
      </c>
      <c r="E137" s="150"/>
      <c r="F137" s="149"/>
      <c r="G137" s="149"/>
      <c r="H137" s="149"/>
      <c r="I137" s="149"/>
      <c r="J137" s="149"/>
      <c r="K137" s="149"/>
      <c r="L137" s="149"/>
      <c r="M137" s="149"/>
      <c r="N137" s="149"/>
      <c r="O137" s="149"/>
      <c r="P137" s="149"/>
      <c r="Q137" s="149"/>
      <c r="R137" s="149"/>
      <c r="S137" s="149"/>
      <c r="T137" s="148">
        <v>3</v>
      </c>
    </row>
    <row r="138" spans="1:20" x14ac:dyDescent="0.25">
      <c r="A138" s="153">
        <v>8</v>
      </c>
      <c r="B138" s="149"/>
      <c r="C138" s="161" t="s">
        <v>465</v>
      </c>
      <c r="D138" s="151" t="s">
        <v>15</v>
      </c>
      <c r="E138" s="150"/>
      <c r="F138" s="149"/>
      <c r="G138" s="149"/>
      <c r="H138" s="149"/>
      <c r="I138" s="149"/>
      <c r="J138" s="149"/>
      <c r="K138" s="149"/>
      <c r="L138" s="149"/>
      <c r="M138" s="149"/>
      <c r="N138" s="149"/>
      <c r="O138" s="149"/>
      <c r="P138" s="149"/>
      <c r="Q138" s="149"/>
      <c r="R138" s="149"/>
      <c r="S138" s="149"/>
      <c r="T138" s="148">
        <v>1</v>
      </c>
    </row>
    <row r="139" spans="1:20" x14ac:dyDescent="0.25">
      <c r="A139" s="153">
        <v>9</v>
      </c>
      <c r="B139" s="149"/>
      <c r="C139" s="161" t="s">
        <v>245</v>
      </c>
      <c r="D139" s="151" t="s">
        <v>15</v>
      </c>
      <c r="E139" s="150"/>
      <c r="F139" s="149"/>
      <c r="G139" s="149"/>
      <c r="H139" s="149"/>
      <c r="I139" s="149"/>
      <c r="J139" s="149"/>
      <c r="K139" s="149"/>
      <c r="L139" s="149"/>
      <c r="M139" s="149"/>
      <c r="N139" s="149"/>
      <c r="O139" s="149"/>
      <c r="P139" s="149"/>
      <c r="Q139" s="149"/>
      <c r="R139" s="149"/>
      <c r="S139" s="149"/>
      <c r="T139" s="148">
        <v>56</v>
      </c>
    </row>
    <row r="140" spans="1:20" ht="13.5" thickBot="1" x14ac:dyDescent="0.3">
      <c r="A140" s="147">
        <v>10</v>
      </c>
      <c r="B140" s="143"/>
      <c r="C140" s="160" t="s">
        <v>244</v>
      </c>
      <c r="D140" s="145" t="s">
        <v>15</v>
      </c>
      <c r="E140" s="144"/>
      <c r="F140" s="143"/>
      <c r="G140" s="143"/>
      <c r="H140" s="143"/>
      <c r="I140" s="143"/>
      <c r="J140" s="143"/>
      <c r="K140" s="143"/>
      <c r="L140" s="143"/>
      <c r="M140" s="143"/>
      <c r="N140" s="143"/>
      <c r="O140" s="143"/>
      <c r="P140" s="143"/>
      <c r="Q140" s="143"/>
      <c r="R140" s="143"/>
      <c r="S140" s="143"/>
      <c r="T140" s="142">
        <v>4</v>
      </c>
    </row>
    <row r="141" spans="1:20" ht="13.5" x14ac:dyDescent="0.25">
      <c r="A141" s="440" t="s">
        <v>132</v>
      </c>
      <c r="B141" s="441"/>
      <c r="C141" s="441"/>
      <c r="D141" s="441"/>
      <c r="E141" s="441"/>
      <c r="F141" s="441"/>
      <c r="G141" s="441"/>
      <c r="H141" s="441"/>
      <c r="I141" s="441"/>
      <c r="J141" s="441"/>
      <c r="K141" s="441"/>
      <c r="L141" s="441"/>
      <c r="M141" s="441"/>
      <c r="N141" s="441"/>
      <c r="O141" s="441"/>
      <c r="P141" s="441"/>
      <c r="Q141" s="441"/>
      <c r="R141" s="441"/>
      <c r="S141" s="441"/>
      <c r="T141" s="442"/>
    </row>
    <row r="142" spans="1:20" x14ac:dyDescent="0.25">
      <c r="A142" s="153">
        <v>1</v>
      </c>
      <c r="B142" s="149"/>
      <c r="C142" s="152" t="s">
        <v>430</v>
      </c>
      <c r="D142" s="151" t="s">
        <v>12</v>
      </c>
      <c r="E142" s="150"/>
      <c r="F142" s="149"/>
      <c r="G142" s="149"/>
      <c r="H142" s="149"/>
      <c r="I142" s="149"/>
      <c r="J142" s="149"/>
      <c r="K142" s="149"/>
      <c r="L142" s="149"/>
      <c r="M142" s="149"/>
      <c r="N142" s="149"/>
      <c r="O142" s="149"/>
      <c r="P142" s="149"/>
      <c r="Q142" s="149"/>
      <c r="R142" s="149"/>
      <c r="S142" s="149"/>
      <c r="T142" s="148">
        <v>7</v>
      </c>
    </row>
    <row r="143" spans="1:20" x14ac:dyDescent="0.25">
      <c r="A143" s="153">
        <v>2</v>
      </c>
      <c r="B143" s="149"/>
      <c r="C143" s="152" t="s">
        <v>428</v>
      </c>
      <c r="D143" s="151" t="s">
        <v>12</v>
      </c>
      <c r="E143" s="150"/>
      <c r="F143" s="149"/>
      <c r="G143" s="149"/>
      <c r="H143" s="149"/>
      <c r="I143" s="149"/>
      <c r="J143" s="149"/>
      <c r="K143" s="149"/>
      <c r="L143" s="149"/>
      <c r="M143" s="149"/>
      <c r="N143" s="149"/>
      <c r="O143" s="149"/>
      <c r="P143" s="149"/>
      <c r="Q143" s="149"/>
      <c r="R143" s="149"/>
      <c r="S143" s="149"/>
      <c r="T143" s="148">
        <v>6</v>
      </c>
    </row>
    <row r="144" spans="1:20" x14ac:dyDescent="0.25">
      <c r="A144" s="153">
        <v>3</v>
      </c>
      <c r="B144" s="149"/>
      <c r="C144" s="152" t="s">
        <v>426</v>
      </c>
      <c r="D144" s="151" t="s">
        <v>12</v>
      </c>
      <c r="E144" s="150"/>
      <c r="F144" s="149"/>
      <c r="G144" s="149"/>
      <c r="H144" s="149"/>
      <c r="I144" s="149"/>
      <c r="J144" s="149"/>
      <c r="K144" s="149"/>
      <c r="L144" s="149"/>
      <c r="M144" s="149"/>
      <c r="N144" s="149"/>
      <c r="O144" s="149"/>
      <c r="P144" s="149"/>
      <c r="Q144" s="149"/>
      <c r="R144" s="149"/>
      <c r="S144" s="149"/>
      <c r="T144" s="148">
        <v>5</v>
      </c>
    </row>
    <row r="145" spans="1:20" x14ac:dyDescent="0.25">
      <c r="A145" s="153">
        <v>4</v>
      </c>
      <c r="B145" s="149"/>
      <c r="C145" s="152" t="s">
        <v>425</v>
      </c>
      <c r="D145" s="151" t="s">
        <v>12</v>
      </c>
      <c r="E145" s="150"/>
      <c r="F145" s="149"/>
      <c r="G145" s="149"/>
      <c r="H145" s="149"/>
      <c r="I145" s="149"/>
      <c r="J145" s="149"/>
      <c r="K145" s="149"/>
      <c r="L145" s="149"/>
      <c r="M145" s="149"/>
      <c r="N145" s="149"/>
      <c r="O145" s="149"/>
      <c r="P145" s="149"/>
      <c r="Q145" s="149"/>
      <c r="R145" s="149"/>
      <c r="S145" s="149"/>
      <c r="T145" s="148">
        <v>5</v>
      </c>
    </row>
    <row r="146" spans="1:20" x14ac:dyDescent="0.25">
      <c r="A146" s="153">
        <v>5</v>
      </c>
      <c r="B146" s="149"/>
      <c r="C146" s="152" t="s">
        <v>424</v>
      </c>
      <c r="D146" s="151" t="s">
        <v>12</v>
      </c>
      <c r="E146" s="150"/>
      <c r="F146" s="149"/>
      <c r="G146" s="149"/>
      <c r="H146" s="149"/>
      <c r="I146" s="149"/>
      <c r="J146" s="149"/>
      <c r="K146" s="149"/>
      <c r="L146" s="149"/>
      <c r="M146" s="149"/>
      <c r="N146" s="149"/>
      <c r="O146" s="149"/>
      <c r="P146" s="149"/>
      <c r="Q146" s="149"/>
      <c r="R146" s="149"/>
      <c r="S146" s="149"/>
      <c r="T146" s="148">
        <v>3.5</v>
      </c>
    </row>
    <row r="147" spans="1:20" x14ac:dyDescent="0.25">
      <c r="A147" s="153">
        <v>6</v>
      </c>
      <c r="B147" s="149"/>
      <c r="C147" s="152" t="s">
        <v>315</v>
      </c>
      <c r="D147" s="151" t="s">
        <v>12</v>
      </c>
      <c r="E147" s="150"/>
      <c r="F147" s="149"/>
      <c r="G147" s="149"/>
      <c r="H147" s="149"/>
      <c r="I147" s="149"/>
      <c r="J147" s="149"/>
      <c r="K147" s="149"/>
      <c r="L147" s="149"/>
      <c r="M147" s="149"/>
      <c r="N147" s="149"/>
      <c r="O147" s="149"/>
      <c r="P147" s="149"/>
      <c r="Q147" s="149"/>
      <c r="R147" s="149"/>
      <c r="S147" s="149"/>
      <c r="T147" s="148">
        <v>2</v>
      </c>
    </row>
    <row r="148" spans="1:20" x14ac:dyDescent="0.25">
      <c r="A148" s="153">
        <v>7</v>
      </c>
      <c r="B148" s="149"/>
      <c r="C148" s="152" t="s">
        <v>422</v>
      </c>
      <c r="D148" s="151" t="s">
        <v>12</v>
      </c>
      <c r="E148" s="150"/>
      <c r="F148" s="149"/>
      <c r="G148" s="149"/>
      <c r="H148" s="149"/>
      <c r="I148" s="149"/>
      <c r="J148" s="149"/>
      <c r="K148" s="149"/>
      <c r="L148" s="149"/>
      <c r="M148" s="149"/>
      <c r="N148" s="149"/>
      <c r="O148" s="149"/>
      <c r="P148" s="149"/>
      <c r="Q148" s="149"/>
      <c r="R148" s="149"/>
      <c r="S148" s="149"/>
      <c r="T148" s="148">
        <v>18</v>
      </c>
    </row>
    <row r="149" spans="1:20" x14ac:dyDescent="0.25">
      <c r="A149" s="153">
        <v>8</v>
      </c>
      <c r="B149" s="149"/>
      <c r="C149" s="152" t="s">
        <v>420</v>
      </c>
      <c r="D149" s="151" t="s">
        <v>12</v>
      </c>
      <c r="E149" s="150"/>
      <c r="F149" s="149"/>
      <c r="G149" s="149"/>
      <c r="H149" s="149"/>
      <c r="I149" s="149"/>
      <c r="J149" s="149"/>
      <c r="K149" s="149"/>
      <c r="L149" s="149"/>
      <c r="M149" s="149"/>
      <c r="N149" s="149"/>
      <c r="O149" s="149"/>
      <c r="P149" s="149"/>
      <c r="Q149" s="149"/>
      <c r="R149" s="149"/>
      <c r="S149" s="149"/>
      <c r="T149" s="148">
        <v>5</v>
      </c>
    </row>
    <row r="150" spans="1:20" x14ac:dyDescent="0.25">
      <c r="A150" s="153">
        <v>9</v>
      </c>
      <c r="B150" s="149"/>
      <c r="C150" s="152" t="s">
        <v>419</v>
      </c>
      <c r="D150" s="151" t="s">
        <v>12</v>
      </c>
      <c r="E150" s="150"/>
      <c r="F150" s="149"/>
      <c r="G150" s="149"/>
      <c r="H150" s="149"/>
      <c r="I150" s="149"/>
      <c r="J150" s="149"/>
      <c r="K150" s="149"/>
      <c r="L150" s="149"/>
      <c r="M150" s="149"/>
      <c r="N150" s="149"/>
      <c r="O150" s="149"/>
      <c r="P150" s="149"/>
      <c r="Q150" s="149"/>
      <c r="R150" s="149"/>
      <c r="S150" s="149"/>
      <c r="T150" s="148">
        <v>160</v>
      </c>
    </row>
    <row r="151" spans="1:20" ht="13.5" thickBot="1" x14ac:dyDescent="0.3">
      <c r="A151" s="159">
        <v>10</v>
      </c>
      <c r="B151" s="155"/>
      <c r="C151" s="158" t="s">
        <v>418</v>
      </c>
      <c r="D151" s="157" t="s">
        <v>12</v>
      </c>
      <c r="E151" s="156"/>
      <c r="F151" s="155"/>
      <c r="G151" s="155"/>
      <c r="H151" s="155"/>
      <c r="I151" s="155"/>
      <c r="J151" s="155"/>
      <c r="K151" s="155"/>
      <c r="L151" s="155"/>
      <c r="M151" s="155"/>
      <c r="N151" s="155"/>
      <c r="O151" s="155"/>
      <c r="P151" s="155"/>
      <c r="Q151" s="155"/>
      <c r="R151" s="155"/>
      <c r="S151" s="155"/>
      <c r="T151" s="154">
        <v>3.6</v>
      </c>
    </row>
    <row r="152" spans="1:20" ht="13.5" x14ac:dyDescent="0.25">
      <c r="A152" s="437" t="s">
        <v>417</v>
      </c>
      <c r="B152" s="438"/>
      <c r="C152" s="438"/>
      <c r="D152" s="438"/>
      <c r="E152" s="438"/>
      <c r="F152" s="438"/>
      <c r="G152" s="438"/>
      <c r="H152" s="438"/>
      <c r="I152" s="438"/>
      <c r="J152" s="438"/>
      <c r="K152" s="438"/>
      <c r="L152" s="438"/>
      <c r="M152" s="438"/>
      <c r="N152" s="438"/>
      <c r="O152" s="438"/>
      <c r="P152" s="438"/>
      <c r="Q152" s="438"/>
      <c r="R152" s="438"/>
      <c r="S152" s="438"/>
      <c r="T152" s="439"/>
    </row>
    <row r="153" spans="1:20" ht="25.5" x14ac:dyDescent="0.25">
      <c r="A153" s="153">
        <v>1</v>
      </c>
      <c r="B153" s="149"/>
      <c r="C153" s="152" t="s">
        <v>351</v>
      </c>
      <c r="D153" s="151" t="s">
        <v>7</v>
      </c>
      <c r="E153" s="150"/>
      <c r="F153" s="149"/>
      <c r="G153" s="149"/>
      <c r="H153" s="149"/>
      <c r="I153" s="149"/>
      <c r="J153" s="149"/>
      <c r="K153" s="149"/>
      <c r="L153" s="149"/>
      <c r="M153" s="149"/>
      <c r="N153" s="149"/>
      <c r="O153" s="149"/>
      <c r="P153" s="149"/>
      <c r="Q153" s="149"/>
      <c r="R153" s="149"/>
      <c r="S153" s="149"/>
      <c r="T153" s="148">
        <v>0.28000000000000003</v>
      </c>
    </row>
    <row r="154" spans="1:20" ht="25.5" x14ac:dyDescent="0.25">
      <c r="A154" s="153">
        <v>2</v>
      </c>
      <c r="B154" s="149"/>
      <c r="C154" s="152" t="s">
        <v>352</v>
      </c>
      <c r="D154" s="151" t="s">
        <v>7</v>
      </c>
      <c r="E154" s="150"/>
      <c r="F154" s="149"/>
      <c r="G154" s="149"/>
      <c r="H154" s="149"/>
      <c r="I154" s="149"/>
      <c r="J154" s="149"/>
      <c r="K154" s="149"/>
      <c r="L154" s="149"/>
      <c r="M154" s="149"/>
      <c r="N154" s="149"/>
      <c r="O154" s="149"/>
      <c r="P154" s="149"/>
      <c r="Q154" s="149"/>
      <c r="R154" s="149"/>
      <c r="S154" s="149"/>
      <c r="T154" s="148">
        <v>8.5</v>
      </c>
    </row>
    <row r="155" spans="1:20" ht="26.25" thickBot="1" x14ac:dyDescent="0.3">
      <c r="A155" s="147">
        <v>3</v>
      </c>
      <c r="B155" s="143"/>
      <c r="C155" s="146" t="s">
        <v>360</v>
      </c>
      <c r="D155" s="145" t="s">
        <v>7</v>
      </c>
      <c r="E155" s="144"/>
      <c r="F155" s="143"/>
      <c r="G155" s="143"/>
      <c r="H155" s="143"/>
      <c r="I155" s="143"/>
      <c r="J155" s="143"/>
      <c r="K155" s="143"/>
      <c r="L155" s="143"/>
      <c r="M155" s="143"/>
      <c r="N155" s="143"/>
      <c r="O155" s="143"/>
      <c r="P155" s="143"/>
      <c r="Q155" s="143"/>
      <c r="R155" s="143"/>
      <c r="S155" s="143"/>
      <c r="T155" s="142">
        <v>0.6</v>
      </c>
    </row>
    <row r="156" spans="1:20" ht="13.5" x14ac:dyDescent="0.25">
      <c r="A156" s="440" t="s">
        <v>416</v>
      </c>
      <c r="B156" s="441"/>
      <c r="C156" s="441"/>
      <c r="D156" s="441"/>
      <c r="E156" s="441"/>
      <c r="F156" s="441"/>
      <c r="G156" s="441"/>
      <c r="H156" s="441"/>
      <c r="I156" s="441"/>
      <c r="J156" s="441"/>
      <c r="K156" s="441"/>
      <c r="L156" s="441"/>
      <c r="M156" s="441"/>
      <c r="N156" s="441"/>
      <c r="O156" s="441"/>
      <c r="P156" s="441"/>
      <c r="Q156" s="441"/>
      <c r="R156" s="441"/>
      <c r="S156" s="441"/>
      <c r="T156" s="442"/>
    </row>
    <row r="157" spans="1:20" x14ac:dyDescent="0.25">
      <c r="A157" s="153">
        <v>1</v>
      </c>
      <c r="B157" s="149"/>
      <c r="C157" s="152" t="s">
        <v>321</v>
      </c>
      <c r="D157" s="151" t="s">
        <v>15</v>
      </c>
      <c r="E157" s="150"/>
      <c r="F157" s="149"/>
      <c r="G157" s="149"/>
      <c r="H157" s="149"/>
      <c r="I157" s="149"/>
      <c r="J157" s="149"/>
      <c r="K157" s="149"/>
      <c r="L157" s="149"/>
      <c r="M157" s="149"/>
      <c r="N157" s="149"/>
      <c r="O157" s="149"/>
      <c r="P157" s="149"/>
      <c r="Q157" s="149"/>
      <c r="R157" s="149"/>
      <c r="S157" s="149"/>
      <c r="T157" s="148">
        <v>4</v>
      </c>
    </row>
    <row r="158" spans="1:20" x14ac:dyDescent="0.25">
      <c r="A158" s="153">
        <v>2</v>
      </c>
      <c r="B158" s="149"/>
      <c r="C158" s="152" t="s">
        <v>292</v>
      </c>
      <c r="D158" s="151" t="s">
        <v>15</v>
      </c>
      <c r="E158" s="150"/>
      <c r="F158" s="149"/>
      <c r="G158" s="149"/>
      <c r="H158" s="149"/>
      <c r="I158" s="149"/>
      <c r="J158" s="149"/>
      <c r="K158" s="149"/>
      <c r="L158" s="149"/>
      <c r="M158" s="149"/>
      <c r="N158" s="149"/>
      <c r="O158" s="149"/>
      <c r="P158" s="149"/>
      <c r="Q158" s="149"/>
      <c r="R158" s="149"/>
      <c r="S158" s="149"/>
      <c r="T158" s="148">
        <v>4</v>
      </c>
    </row>
    <row r="159" spans="1:20" x14ac:dyDescent="0.25">
      <c r="A159" s="153">
        <v>3</v>
      </c>
      <c r="B159" s="149"/>
      <c r="C159" s="152" t="s">
        <v>318</v>
      </c>
      <c r="D159" s="151" t="s">
        <v>15</v>
      </c>
      <c r="E159" s="150"/>
      <c r="F159" s="149"/>
      <c r="G159" s="149"/>
      <c r="H159" s="149"/>
      <c r="I159" s="149"/>
      <c r="J159" s="149"/>
      <c r="K159" s="149"/>
      <c r="L159" s="149"/>
      <c r="M159" s="149"/>
      <c r="N159" s="149"/>
      <c r="O159" s="149"/>
      <c r="P159" s="149"/>
      <c r="Q159" s="149"/>
      <c r="R159" s="149"/>
      <c r="S159" s="149"/>
      <c r="T159" s="148">
        <v>4</v>
      </c>
    </row>
    <row r="160" spans="1:20" x14ac:dyDescent="0.25">
      <c r="A160" s="153">
        <v>4</v>
      </c>
      <c r="B160" s="149"/>
      <c r="C160" s="152" t="s">
        <v>291</v>
      </c>
      <c r="D160" s="151" t="s">
        <v>15</v>
      </c>
      <c r="E160" s="150"/>
      <c r="F160" s="149"/>
      <c r="G160" s="149"/>
      <c r="H160" s="149"/>
      <c r="I160" s="149"/>
      <c r="J160" s="149"/>
      <c r="K160" s="149"/>
      <c r="L160" s="149"/>
      <c r="M160" s="149"/>
      <c r="N160" s="149"/>
      <c r="O160" s="149"/>
      <c r="P160" s="149"/>
      <c r="Q160" s="149"/>
      <c r="R160" s="149"/>
      <c r="S160" s="149"/>
      <c r="T160" s="148">
        <v>2</v>
      </c>
    </row>
    <row r="161" spans="1:20" x14ac:dyDescent="0.25">
      <c r="A161" s="153">
        <v>5</v>
      </c>
      <c r="B161" s="149"/>
      <c r="C161" s="152" t="s">
        <v>330</v>
      </c>
      <c r="D161" s="151" t="s">
        <v>15</v>
      </c>
      <c r="E161" s="150"/>
      <c r="F161" s="149"/>
      <c r="G161" s="149"/>
      <c r="H161" s="149"/>
      <c r="I161" s="149"/>
      <c r="J161" s="149"/>
      <c r="K161" s="149"/>
      <c r="L161" s="149"/>
      <c r="M161" s="149"/>
      <c r="N161" s="149"/>
      <c r="O161" s="149"/>
      <c r="P161" s="149"/>
      <c r="Q161" s="149"/>
      <c r="R161" s="149"/>
      <c r="S161" s="149"/>
      <c r="T161" s="148">
        <v>2</v>
      </c>
    </row>
    <row r="162" spans="1:20" x14ac:dyDescent="0.25">
      <c r="A162" s="153">
        <v>6</v>
      </c>
      <c r="B162" s="149"/>
      <c r="C162" s="152" t="s">
        <v>290</v>
      </c>
      <c r="D162" s="151" t="s">
        <v>15</v>
      </c>
      <c r="E162" s="150"/>
      <c r="F162" s="149"/>
      <c r="G162" s="149"/>
      <c r="H162" s="149"/>
      <c r="I162" s="149"/>
      <c r="J162" s="149"/>
      <c r="K162" s="149"/>
      <c r="L162" s="149"/>
      <c r="M162" s="149"/>
      <c r="N162" s="149"/>
      <c r="O162" s="149"/>
      <c r="P162" s="149"/>
      <c r="Q162" s="149"/>
      <c r="R162" s="149"/>
      <c r="S162" s="149"/>
      <c r="T162" s="148">
        <v>1</v>
      </c>
    </row>
    <row r="163" spans="1:20" x14ac:dyDescent="0.25">
      <c r="A163" s="153">
        <v>7</v>
      </c>
      <c r="B163" s="149"/>
      <c r="C163" s="152" t="s">
        <v>331</v>
      </c>
      <c r="D163" s="151" t="s">
        <v>15</v>
      </c>
      <c r="E163" s="150"/>
      <c r="F163" s="149"/>
      <c r="G163" s="149"/>
      <c r="H163" s="149"/>
      <c r="I163" s="149"/>
      <c r="J163" s="149"/>
      <c r="K163" s="149"/>
      <c r="L163" s="149"/>
      <c r="M163" s="149"/>
      <c r="N163" s="149"/>
      <c r="O163" s="149"/>
      <c r="P163" s="149"/>
      <c r="Q163" s="149"/>
      <c r="R163" s="149"/>
      <c r="S163" s="149"/>
      <c r="T163" s="148">
        <v>1</v>
      </c>
    </row>
    <row r="164" spans="1:20" ht="13.5" thickBot="1" x14ac:dyDescent="0.3">
      <c r="A164" s="153">
        <v>8</v>
      </c>
      <c r="B164" s="149"/>
      <c r="C164" s="152" t="s">
        <v>316</v>
      </c>
      <c r="D164" s="151" t="s">
        <v>15</v>
      </c>
      <c r="E164" s="150"/>
      <c r="F164" s="149"/>
      <c r="G164" s="149"/>
      <c r="H164" s="149"/>
      <c r="I164" s="149"/>
      <c r="J164" s="149"/>
      <c r="K164" s="149"/>
      <c r="L164" s="149"/>
      <c r="M164" s="149"/>
      <c r="N164" s="149"/>
      <c r="O164" s="149"/>
      <c r="P164" s="149"/>
      <c r="Q164" s="149"/>
      <c r="R164" s="149"/>
      <c r="S164" s="149"/>
      <c r="T164" s="148">
        <v>4</v>
      </c>
    </row>
    <row r="165" spans="1:20" ht="13.5" x14ac:dyDescent="0.25">
      <c r="A165" s="437" t="s">
        <v>415</v>
      </c>
      <c r="B165" s="438"/>
      <c r="C165" s="438"/>
      <c r="D165" s="438"/>
      <c r="E165" s="438"/>
      <c r="F165" s="438"/>
      <c r="G165" s="438"/>
      <c r="H165" s="438"/>
      <c r="I165" s="438"/>
      <c r="J165" s="438"/>
      <c r="K165" s="438"/>
      <c r="L165" s="438"/>
      <c r="M165" s="438"/>
      <c r="N165" s="438"/>
      <c r="O165" s="438"/>
      <c r="P165" s="438"/>
      <c r="Q165" s="438"/>
      <c r="R165" s="438"/>
      <c r="S165" s="438"/>
      <c r="T165" s="439"/>
    </row>
    <row r="166" spans="1:20" x14ac:dyDescent="0.25">
      <c r="A166" s="153">
        <v>1</v>
      </c>
      <c r="B166" s="149"/>
      <c r="C166" s="152" t="s">
        <v>293</v>
      </c>
      <c r="D166" s="151" t="s">
        <v>15</v>
      </c>
      <c r="E166" s="150"/>
      <c r="F166" s="149"/>
      <c r="G166" s="149"/>
      <c r="H166" s="149"/>
      <c r="I166" s="149"/>
      <c r="J166" s="149"/>
      <c r="K166" s="149"/>
      <c r="L166" s="149"/>
      <c r="M166" s="149"/>
      <c r="N166" s="149"/>
      <c r="O166" s="149"/>
      <c r="P166" s="149"/>
      <c r="Q166" s="149"/>
      <c r="R166" s="149"/>
      <c r="S166" s="149"/>
      <c r="T166" s="148">
        <v>4</v>
      </c>
    </row>
    <row r="167" spans="1:20" x14ac:dyDescent="0.25">
      <c r="A167" s="153">
        <v>2</v>
      </c>
      <c r="B167" s="149"/>
      <c r="C167" s="152" t="s">
        <v>294</v>
      </c>
      <c r="D167" s="151" t="s">
        <v>15</v>
      </c>
      <c r="E167" s="150"/>
      <c r="F167" s="149"/>
      <c r="G167" s="149"/>
      <c r="H167" s="149"/>
      <c r="I167" s="149"/>
      <c r="J167" s="149"/>
      <c r="K167" s="149"/>
      <c r="L167" s="149"/>
      <c r="M167" s="149"/>
      <c r="N167" s="149"/>
      <c r="O167" s="149"/>
      <c r="P167" s="149"/>
      <c r="Q167" s="149"/>
      <c r="R167" s="149"/>
      <c r="S167" s="149"/>
      <c r="T167" s="148">
        <v>6</v>
      </c>
    </row>
    <row r="168" spans="1:20" x14ac:dyDescent="0.25">
      <c r="A168" s="153">
        <v>3</v>
      </c>
      <c r="B168" s="149"/>
      <c r="C168" s="152" t="s">
        <v>295</v>
      </c>
      <c r="D168" s="151" t="s">
        <v>15</v>
      </c>
      <c r="E168" s="150"/>
      <c r="F168" s="149"/>
      <c r="G168" s="149"/>
      <c r="H168" s="149"/>
      <c r="I168" s="149"/>
      <c r="J168" s="149"/>
      <c r="K168" s="149"/>
      <c r="L168" s="149"/>
      <c r="M168" s="149"/>
      <c r="N168" s="149"/>
      <c r="O168" s="149"/>
      <c r="P168" s="149"/>
      <c r="Q168" s="149"/>
      <c r="R168" s="149"/>
      <c r="S168" s="149"/>
      <c r="T168" s="148">
        <v>4</v>
      </c>
    </row>
    <row r="169" spans="1:20" x14ac:dyDescent="0.25">
      <c r="A169" s="153">
        <v>4</v>
      </c>
      <c r="B169" s="149"/>
      <c r="C169" s="152" t="s">
        <v>296</v>
      </c>
      <c r="D169" s="151" t="s">
        <v>15</v>
      </c>
      <c r="E169" s="150"/>
      <c r="F169" s="149"/>
      <c r="G169" s="149"/>
      <c r="H169" s="149"/>
      <c r="I169" s="149"/>
      <c r="J169" s="149"/>
      <c r="K169" s="149"/>
      <c r="L169" s="149"/>
      <c r="M169" s="149"/>
      <c r="N169" s="149"/>
      <c r="O169" s="149"/>
      <c r="P169" s="149"/>
      <c r="Q169" s="149"/>
      <c r="R169" s="149"/>
      <c r="S169" s="149"/>
      <c r="T169" s="148">
        <v>2</v>
      </c>
    </row>
    <row r="170" spans="1:20" x14ac:dyDescent="0.25">
      <c r="A170" s="153">
        <v>5</v>
      </c>
      <c r="B170" s="149"/>
      <c r="C170" s="152" t="s">
        <v>297</v>
      </c>
      <c r="D170" s="151" t="s">
        <v>15</v>
      </c>
      <c r="E170" s="150"/>
      <c r="F170" s="149"/>
      <c r="G170" s="149"/>
      <c r="H170" s="149"/>
      <c r="I170" s="149"/>
      <c r="J170" s="149"/>
      <c r="K170" s="149"/>
      <c r="L170" s="149"/>
      <c r="M170" s="149"/>
      <c r="N170" s="149"/>
      <c r="O170" s="149"/>
      <c r="P170" s="149"/>
      <c r="Q170" s="149"/>
      <c r="R170" s="149"/>
      <c r="S170" s="149"/>
      <c r="T170" s="148">
        <v>20</v>
      </c>
    </row>
    <row r="171" spans="1:20" x14ac:dyDescent="0.25">
      <c r="A171" s="153">
        <v>6</v>
      </c>
      <c r="B171" s="149"/>
      <c r="C171" s="152" t="s">
        <v>342</v>
      </c>
      <c r="D171" s="151" t="s">
        <v>15</v>
      </c>
      <c r="E171" s="150"/>
      <c r="F171" s="149"/>
      <c r="G171" s="149"/>
      <c r="H171" s="149"/>
      <c r="I171" s="149"/>
      <c r="J171" s="149"/>
      <c r="K171" s="149"/>
      <c r="L171" s="149"/>
      <c r="M171" s="149"/>
      <c r="N171" s="149"/>
      <c r="O171" s="149"/>
      <c r="P171" s="149"/>
      <c r="Q171" s="149"/>
      <c r="R171" s="149"/>
      <c r="S171" s="149"/>
      <c r="T171" s="148">
        <v>2</v>
      </c>
    </row>
    <row r="172" spans="1:20" x14ac:dyDescent="0.25">
      <c r="A172" s="153">
        <v>7</v>
      </c>
      <c r="B172" s="149"/>
      <c r="C172" s="152" t="s">
        <v>298</v>
      </c>
      <c r="D172" s="151" t="s">
        <v>15</v>
      </c>
      <c r="E172" s="150"/>
      <c r="F172" s="149"/>
      <c r="G172" s="149"/>
      <c r="H172" s="149"/>
      <c r="I172" s="149"/>
      <c r="J172" s="149"/>
      <c r="K172" s="149"/>
      <c r="L172" s="149"/>
      <c r="M172" s="149"/>
      <c r="N172" s="149"/>
      <c r="O172" s="149"/>
      <c r="P172" s="149"/>
      <c r="Q172" s="149"/>
      <c r="R172" s="149"/>
      <c r="S172" s="149"/>
      <c r="T172" s="148">
        <v>1</v>
      </c>
    </row>
    <row r="173" spans="1:20" x14ac:dyDescent="0.25">
      <c r="A173" s="153">
        <v>8</v>
      </c>
      <c r="B173" s="149"/>
      <c r="C173" s="152" t="s">
        <v>345</v>
      </c>
      <c r="D173" s="151" t="s">
        <v>15</v>
      </c>
      <c r="E173" s="150"/>
      <c r="F173" s="149"/>
      <c r="G173" s="149"/>
      <c r="H173" s="149"/>
      <c r="I173" s="149"/>
      <c r="J173" s="149"/>
      <c r="K173" s="149"/>
      <c r="L173" s="149"/>
      <c r="M173" s="149"/>
      <c r="N173" s="149"/>
      <c r="O173" s="149"/>
      <c r="P173" s="149"/>
      <c r="Q173" s="149"/>
      <c r="R173" s="149"/>
      <c r="S173" s="149"/>
      <c r="T173" s="148">
        <v>1</v>
      </c>
    </row>
    <row r="174" spans="1:20" x14ac:dyDescent="0.25">
      <c r="A174" s="159"/>
      <c r="B174" s="155"/>
      <c r="C174" s="152" t="s">
        <v>464</v>
      </c>
      <c r="D174" s="157" t="s">
        <v>15</v>
      </c>
      <c r="E174" s="156"/>
      <c r="F174" s="155"/>
      <c r="G174" s="155"/>
      <c r="H174" s="155"/>
      <c r="I174" s="155"/>
      <c r="J174" s="155"/>
      <c r="K174" s="155"/>
      <c r="L174" s="155"/>
      <c r="M174" s="155"/>
      <c r="N174" s="155"/>
      <c r="O174" s="155"/>
      <c r="P174" s="155"/>
      <c r="Q174" s="155"/>
      <c r="R174" s="155"/>
      <c r="S174" s="155"/>
      <c r="T174" s="154">
        <v>2</v>
      </c>
    </row>
    <row r="175" spans="1:20" ht="13.5" x14ac:dyDescent="0.25">
      <c r="A175" s="440" t="s">
        <v>131</v>
      </c>
      <c r="B175" s="441"/>
      <c r="C175" s="441"/>
      <c r="D175" s="441"/>
      <c r="E175" s="441"/>
      <c r="F175" s="441"/>
      <c r="G175" s="441"/>
      <c r="H175" s="441"/>
      <c r="I175" s="441"/>
      <c r="J175" s="441"/>
      <c r="K175" s="441"/>
      <c r="L175" s="441"/>
      <c r="M175" s="441"/>
      <c r="N175" s="441"/>
      <c r="O175" s="441"/>
      <c r="P175" s="441"/>
      <c r="Q175" s="441"/>
      <c r="R175" s="441"/>
      <c r="S175" s="441"/>
      <c r="T175" s="442"/>
    </row>
    <row r="176" spans="1:20" x14ac:dyDescent="0.25">
      <c r="A176" s="153">
        <v>1</v>
      </c>
      <c r="B176" s="149"/>
      <c r="C176" s="152" t="s">
        <v>363</v>
      </c>
      <c r="D176" s="151" t="s">
        <v>21</v>
      </c>
      <c r="E176" s="150"/>
      <c r="F176" s="149"/>
      <c r="G176" s="149"/>
      <c r="H176" s="149"/>
      <c r="I176" s="149"/>
      <c r="J176" s="149"/>
      <c r="K176" s="149"/>
      <c r="L176" s="149"/>
      <c r="M176" s="149"/>
      <c r="N176" s="149"/>
      <c r="O176" s="149"/>
      <c r="P176" s="149"/>
      <c r="Q176" s="149"/>
      <c r="R176" s="149"/>
      <c r="S176" s="149"/>
      <c r="T176" s="148">
        <v>0.218</v>
      </c>
    </row>
    <row r="177" spans="1:20" x14ac:dyDescent="0.25">
      <c r="A177" s="153">
        <v>2</v>
      </c>
      <c r="B177" s="149"/>
      <c r="C177" s="152" t="s">
        <v>367</v>
      </c>
      <c r="D177" s="151" t="s">
        <v>21</v>
      </c>
      <c r="E177" s="150"/>
      <c r="F177" s="149"/>
      <c r="G177" s="149"/>
      <c r="H177" s="149"/>
      <c r="I177" s="149"/>
      <c r="J177" s="149"/>
      <c r="K177" s="149"/>
      <c r="L177" s="149"/>
      <c r="M177" s="149"/>
      <c r="N177" s="149"/>
      <c r="O177" s="149"/>
      <c r="P177" s="149"/>
      <c r="Q177" s="149"/>
      <c r="R177" s="149"/>
      <c r="S177" s="149"/>
      <c r="T177" s="148">
        <v>6.3E-2</v>
      </c>
    </row>
    <row r="178" spans="1:20" ht="25.5" x14ac:dyDescent="0.25">
      <c r="A178" s="153">
        <v>3</v>
      </c>
      <c r="B178" s="149"/>
      <c r="C178" s="152" t="s">
        <v>364</v>
      </c>
      <c r="D178" s="151" t="s">
        <v>21</v>
      </c>
      <c r="E178" s="150"/>
      <c r="F178" s="149"/>
      <c r="G178" s="149"/>
      <c r="H178" s="149"/>
      <c r="I178" s="149"/>
      <c r="J178" s="149"/>
      <c r="K178" s="149"/>
      <c r="L178" s="149"/>
      <c r="M178" s="149"/>
      <c r="N178" s="149"/>
      <c r="O178" s="149"/>
      <c r="P178" s="149"/>
      <c r="Q178" s="149"/>
      <c r="R178" s="149"/>
      <c r="S178" s="149"/>
      <c r="T178" s="148">
        <v>4.8599999999999997E-3</v>
      </c>
    </row>
    <row r="179" spans="1:20" x14ac:dyDescent="0.25">
      <c r="A179" s="153">
        <v>4</v>
      </c>
      <c r="B179" s="149"/>
      <c r="C179" s="152" t="s">
        <v>365</v>
      </c>
      <c r="D179" s="151" t="s">
        <v>21</v>
      </c>
      <c r="E179" s="150"/>
      <c r="F179" s="149"/>
      <c r="G179" s="149"/>
      <c r="H179" s="149"/>
      <c r="I179" s="149"/>
      <c r="J179" s="149"/>
      <c r="K179" s="149"/>
      <c r="L179" s="149"/>
      <c r="M179" s="149"/>
      <c r="N179" s="149"/>
      <c r="O179" s="149"/>
      <c r="P179" s="149"/>
      <c r="Q179" s="149"/>
      <c r="R179" s="149"/>
      <c r="S179" s="149"/>
      <c r="T179" s="148">
        <v>0.17100000000000001</v>
      </c>
    </row>
    <row r="180" spans="1:20" x14ac:dyDescent="0.25">
      <c r="A180" s="153">
        <v>5</v>
      </c>
      <c r="B180" s="149"/>
      <c r="C180" s="152" t="s">
        <v>368</v>
      </c>
      <c r="D180" s="151" t="s">
        <v>21</v>
      </c>
      <c r="E180" s="150"/>
      <c r="F180" s="149"/>
      <c r="G180" s="149"/>
      <c r="H180" s="149"/>
      <c r="I180" s="149"/>
      <c r="J180" s="149"/>
      <c r="K180" s="149"/>
      <c r="L180" s="149"/>
      <c r="M180" s="149"/>
      <c r="N180" s="149"/>
      <c r="O180" s="149"/>
      <c r="P180" s="149"/>
      <c r="Q180" s="149"/>
      <c r="R180" s="149"/>
      <c r="S180" s="149"/>
      <c r="T180" s="148">
        <v>4.2000000000000003E-2</v>
      </c>
    </row>
    <row r="181" spans="1:20" x14ac:dyDescent="0.25">
      <c r="A181" s="153">
        <v>6</v>
      </c>
      <c r="B181" s="149"/>
      <c r="C181" s="152" t="s">
        <v>303</v>
      </c>
      <c r="D181" s="151" t="s">
        <v>101</v>
      </c>
      <c r="E181" s="150"/>
      <c r="F181" s="149"/>
      <c r="G181" s="149"/>
      <c r="H181" s="149"/>
      <c r="I181" s="149"/>
      <c r="J181" s="149"/>
      <c r="K181" s="149"/>
      <c r="L181" s="149"/>
      <c r="M181" s="149"/>
      <c r="N181" s="149"/>
      <c r="O181" s="149"/>
      <c r="P181" s="149"/>
      <c r="Q181" s="149"/>
      <c r="R181" s="149"/>
      <c r="S181" s="149"/>
      <c r="T181" s="148">
        <v>10.738</v>
      </c>
    </row>
    <row r="182" spans="1:20" x14ac:dyDescent="0.25">
      <c r="A182" s="153">
        <v>7</v>
      </c>
      <c r="B182" s="149"/>
      <c r="C182" s="152" t="s">
        <v>304</v>
      </c>
      <c r="D182" s="151" t="s">
        <v>101</v>
      </c>
      <c r="E182" s="150"/>
      <c r="F182" s="149"/>
      <c r="G182" s="149"/>
      <c r="H182" s="149"/>
      <c r="I182" s="149"/>
      <c r="J182" s="149"/>
      <c r="K182" s="149"/>
      <c r="L182" s="149"/>
      <c r="M182" s="149"/>
      <c r="N182" s="149"/>
      <c r="O182" s="149"/>
      <c r="P182" s="149"/>
      <c r="Q182" s="149"/>
      <c r="R182" s="149"/>
      <c r="S182" s="149"/>
      <c r="T182" s="148">
        <v>15.204000000000001</v>
      </c>
    </row>
    <row r="183" spans="1:20" x14ac:dyDescent="0.25">
      <c r="A183" s="153">
        <v>8</v>
      </c>
      <c r="B183" s="149"/>
      <c r="C183" s="152" t="s">
        <v>307</v>
      </c>
      <c r="D183" s="151" t="s">
        <v>102</v>
      </c>
      <c r="E183" s="150"/>
      <c r="F183" s="149"/>
      <c r="G183" s="149"/>
      <c r="H183" s="149"/>
      <c r="I183" s="149"/>
      <c r="J183" s="149"/>
      <c r="K183" s="149"/>
      <c r="L183" s="149"/>
      <c r="M183" s="149"/>
      <c r="N183" s="149"/>
      <c r="O183" s="149"/>
      <c r="P183" s="149"/>
      <c r="Q183" s="149"/>
      <c r="R183" s="149"/>
      <c r="S183" s="149"/>
      <c r="T183" s="148">
        <v>173.39</v>
      </c>
    </row>
    <row r="184" spans="1:20" x14ac:dyDescent="0.25">
      <c r="A184" s="153">
        <v>9</v>
      </c>
      <c r="B184" s="149"/>
      <c r="C184" s="152" t="s">
        <v>308</v>
      </c>
      <c r="D184" s="151" t="s">
        <v>101</v>
      </c>
      <c r="E184" s="150"/>
      <c r="F184" s="149"/>
      <c r="G184" s="149"/>
      <c r="H184" s="149"/>
      <c r="I184" s="149"/>
      <c r="J184" s="149"/>
      <c r="K184" s="149"/>
      <c r="L184" s="149"/>
      <c r="M184" s="149"/>
      <c r="N184" s="149"/>
      <c r="O184" s="149"/>
      <c r="P184" s="149"/>
      <c r="Q184" s="149"/>
      <c r="R184" s="149"/>
      <c r="S184" s="149"/>
      <c r="T184" s="148">
        <v>17.39</v>
      </c>
    </row>
    <row r="185" spans="1:20" x14ac:dyDescent="0.25">
      <c r="A185" s="153">
        <v>10</v>
      </c>
      <c r="B185" s="149"/>
      <c r="C185" s="152" t="s">
        <v>327</v>
      </c>
      <c r="D185" s="151" t="s">
        <v>15</v>
      </c>
      <c r="E185" s="150"/>
      <c r="F185" s="149"/>
      <c r="G185" s="149"/>
      <c r="H185" s="149"/>
      <c r="I185" s="149"/>
      <c r="J185" s="149"/>
      <c r="K185" s="149"/>
      <c r="L185" s="149"/>
      <c r="M185" s="149"/>
      <c r="N185" s="149"/>
      <c r="O185" s="149"/>
      <c r="P185" s="149"/>
      <c r="Q185" s="149"/>
      <c r="R185" s="149"/>
      <c r="S185" s="149"/>
      <c r="T185" s="148">
        <v>4</v>
      </c>
    </row>
    <row r="186" spans="1:20" ht="13.5" thickBot="1" x14ac:dyDescent="0.3">
      <c r="A186" s="147">
        <v>11</v>
      </c>
      <c r="B186" s="143"/>
      <c r="C186" s="146" t="s">
        <v>317</v>
      </c>
      <c r="D186" s="145" t="s">
        <v>15</v>
      </c>
      <c r="E186" s="144"/>
      <c r="F186" s="143"/>
      <c r="G186" s="143"/>
      <c r="H186" s="143"/>
      <c r="I186" s="143"/>
      <c r="J186" s="143"/>
      <c r="K186" s="143"/>
      <c r="L186" s="143"/>
      <c r="M186" s="143"/>
      <c r="N186" s="143"/>
      <c r="O186" s="143"/>
      <c r="P186" s="143"/>
      <c r="Q186" s="143"/>
      <c r="R186" s="143"/>
      <c r="S186" s="143"/>
      <c r="T186" s="142">
        <v>4</v>
      </c>
    </row>
    <row r="187" spans="1:20" x14ac:dyDescent="0.25">
      <c r="A187" s="141"/>
      <c r="C187" s="140"/>
      <c r="D187" s="137"/>
      <c r="E187" s="139"/>
      <c r="T187" s="139"/>
    </row>
    <row r="188" spans="1:20" x14ac:dyDescent="0.25">
      <c r="C188" s="138"/>
      <c r="D188" s="137"/>
    </row>
    <row r="189" spans="1:20" x14ac:dyDescent="0.25">
      <c r="C189" s="138"/>
      <c r="D189" s="137"/>
    </row>
    <row r="190" spans="1:20" s="133" customFormat="1" ht="16.5" thickBot="1" x14ac:dyDescent="0.3">
      <c r="A190" s="195" t="s">
        <v>30</v>
      </c>
      <c r="B190" s="134"/>
      <c r="C190" s="194"/>
      <c r="D190" s="194"/>
      <c r="E190" s="194"/>
      <c r="F190" s="135"/>
      <c r="G190" s="135"/>
      <c r="H190" s="135"/>
      <c r="I190" s="135"/>
      <c r="J190" s="135"/>
      <c r="K190" s="135"/>
      <c r="L190" s="135"/>
      <c r="M190" s="135"/>
      <c r="N190" s="135"/>
      <c r="O190" s="135"/>
      <c r="P190" s="135"/>
      <c r="Q190" s="135"/>
      <c r="R190" s="135"/>
      <c r="S190" s="134"/>
      <c r="T190" s="193" t="s">
        <v>130</v>
      </c>
    </row>
    <row r="191" spans="1:20" s="133" customFormat="1" ht="15.75" x14ac:dyDescent="0.25">
      <c r="A191" s="134"/>
      <c r="B191" s="134"/>
      <c r="C191" s="195"/>
      <c r="D191" s="195"/>
      <c r="E191" s="195"/>
      <c r="F191" s="136"/>
      <c r="G191" s="135"/>
      <c r="H191" s="135"/>
      <c r="I191" s="135"/>
      <c r="J191" s="135"/>
      <c r="K191" s="135"/>
      <c r="L191" s="135"/>
      <c r="M191" s="135"/>
      <c r="N191" s="135"/>
      <c r="O191" s="135"/>
      <c r="P191" s="135"/>
      <c r="Q191" s="135"/>
      <c r="R191" s="135"/>
      <c r="S191" s="134"/>
      <c r="T191" s="195"/>
    </row>
    <row r="192" spans="1:20" ht="16.5" thickBot="1" x14ac:dyDescent="0.3">
      <c r="A192" s="195" t="s">
        <v>145</v>
      </c>
      <c r="C192" s="194"/>
      <c r="D192" s="194"/>
      <c r="E192" s="194"/>
      <c r="T192" s="193" t="s">
        <v>147</v>
      </c>
    </row>
  </sheetData>
  <mergeCells count="43">
    <mergeCell ref="K15:K18"/>
    <mergeCell ref="L15:L18"/>
    <mergeCell ref="M15:M18"/>
    <mergeCell ref="A11:T12"/>
    <mergeCell ref="A13:T13"/>
    <mergeCell ref="C14:T14"/>
    <mergeCell ref="A15:A18"/>
    <mergeCell ref="B15:B18"/>
    <mergeCell ref="C15:C18"/>
    <mergeCell ref="D15:D18"/>
    <mergeCell ref="E15:E18"/>
    <mergeCell ref="F15:F18"/>
    <mergeCell ref="G15:G18"/>
    <mergeCell ref="A86:T86"/>
    <mergeCell ref="T15:T17"/>
    <mergeCell ref="A19:T19"/>
    <mergeCell ref="A20:T20"/>
    <mergeCell ref="A24:T24"/>
    <mergeCell ref="A29:T29"/>
    <mergeCell ref="A47:T47"/>
    <mergeCell ref="N15:N18"/>
    <mergeCell ref="O15:O18"/>
    <mergeCell ref="P15:P18"/>
    <mergeCell ref="Q15:Q18"/>
    <mergeCell ref="R15:R18"/>
    <mergeCell ref="S15:S18"/>
    <mergeCell ref="H15:H18"/>
    <mergeCell ref="I15:I18"/>
    <mergeCell ref="J15:J18"/>
    <mergeCell ref="A52:T52"/>
    <mergeCell ref="A62:T62"/>
    <mergeCell ref="A70:T70"/>
    <mergeCell ref="A80:T80"/>
    <mergeCell ref="A83:T83"/>
    <mergeCell ref="A156:T156"/>
    <mergeCell ref="A165:T165"/>
    <mergeCell ref="A175:T175"/>
    <mergeCell ref="A90:T90"/>
    <mergeCell ref="A124:T124"/>
    <mergeCell ref="A125:T125"/>
    <mergeCell ref="A130:T130"/>
    <mergeCell ref="A141:T141"/>
    <mergeCell ref="A152:T152"/>
  </mergeCells>
  <conditionalFormatting sqref="H30">
    <cfRule type="cellIs" dxfId="2" priority="1" operator="lessThan">
      <formula>0</formula>
    </cfRule>
  </conditionalFormatting>
  <printOptions horizontalCentered="1"/>
  <pageMargins left="0.23622047244094491" right="0.23622047244094491" top="0.55118110236220474" bottom="0.55118110236220474" header="0.31496062992125984" footer="0.31496062992125984"/>
  <pageSetup paperSize="9" scale="70" fitToHeight="0" orientation="portrait" r:id="rId1"/>
  <headerFooter>
    <oddFooter>&amp;R&amp;P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6C60D-6205-4BC0-95A7-DE2FE977F27C}">
  <sheetPr>
    <pageSetUpPr fitToPage="1"/>
  </sheetPr>
  <dimension ref="A1:L226"/>
  <sheetViews>
    <sheetView tabSelected="1" view="pageBreakPreview" zoomScale="130" zoomScaleNormal="100" zoomScaleSheetLayoutView="130" workbookViewId="0">
      <selection activeCell="C53" sqref="C53"/>
    </sheetView>
  </sheetViews>
  <sheetFormatPr defaultColWidth="9.140625" defaultRowHeight="15" x14ac:dyDescent="0.25"/>
  <cols>
    <col min="1" max="1" width="6" style="1" customWidth="1"/>
    <col min="2" max="2" width="17.7109375" style="5" customWidth="1"/>
    <col min="3" max="3" width="84.28515625" style="1" customWidth="1"/>
    <col min="4" max="4" width="8.85546875" style="1" customWidth="1"/>
    <col min="5" max="5" width="13.85546875" style="1" bestFit="1" customWidth="1"/>
    <col min="6" max="6" width="13.28515625" style="2" customWidth="1"/>
    <col min="7" max="7" width="11.85546875" style="2" customWidth="1"/>
    <col min="8" max="8" width="15.7109375" style="2" customWidth="1"/>
    <col min="9" max="9" width="15.42578125" style="2" customWidth="1"/>
    <col min="10" max="16384" width="9.140625" style="2"/>
  </cols>
  <sheetData>
    <row r="1" spans="1:9" s="313" customFormat="1" x14ac:dyDescent="0.25">
      <c r="A1" s="310"/>
      <c r="B1" s="311"/>
      <c r="C1" s="310"/>
      <c r="D1" s="310"/>
      <c r="E1" s="310"/>
      <c r="F1" s="312"/>
      <c r="G1" s="312"/>
      <c r="H1" s="415" t="s">
        <v>505</v>
      </c>
      <c r="I1" s="415"/>
    </row>
    <row r="2" spans="1:9" s="313" customFormat="1" ht="15" customHeight="1" x14ac:dyDescent="0.25">
      <c r="A2" s="310"/>
      <c r="B2" s="311" t="s">
        <v>506</v>
      </c>
      <c r="C2" s="314" t="s">
        <v>507</v>
      </c>
      <c r="D2" s="310"/>
      <c r="E2" s="310"/>
      <c r="F2" s="415"/>
      <c r="G2" s="415"/>
      <c r="H2" s="415"/>
      <c r="I2" s="415"/>
    </row>
    <row r="3" spans="1:9" s="313" customFormat="1" ht="15" customHeight="1" x14ac:dyDescent="0.25">
      <c r="A3" s="310"/>
      <c r="B3" s="311"/>
      <c r="C3" s="310"/>
      <c r="D3" s="310"/>
      <c r="E3" s="310"/>
      <c r="F3" s="315"/>
      <c r="G3" s="315"/>
      <c r="H3" s="315"/>
      <c r="I3" s="315"/>
    </row>
    <row r="4" spans="1:9" s="313" customFormat="1" ht="15" customHeight="1" x14ac:dyDescent="0.25">
      <c r="A4" s="310"/>
      <c r="B4" s="311"/>
      <c r="C4" s="310"/>
      <c r="D4" s="310"/>
      <c r="E4" s="310"/>
      <c r="F4" s="315"/>
      <c r="G4" s="315"/>
      <c r="H4" s="315"/>
      <c r="I4" s="315"/>
    </row>
    <row r="5" spans="1:9" ht="15" customHeight="1" x14ac:dyDescent="0.25">
      <c r="A5" s="420" t="s">
        <v>518</v>
      </c>
      <c r="B5" s="420"/>
      <c r="C5" s="420"/>
      <c r="D5" s="420"/>
      <c r="E5" s="420"/>
      <c r="F5" s="420"/>
      <c r="G5" s="420"/>
      <c r="H5" s="420"/>
      <c r="I5" s="420"/>
    </row>
    <row r="6" spans="1:9" ht="22.5" customHeight="1" thickBot="1" x14ac:dyDescent="0.3">
      <c r="A6" s="417" t="s">
        <v>519</v>
      </c>
      <c r="B6" s="417"/>
      <c r="C6" s="417"/>
      <c r="D6" s="417"/>
      <c r="E6" s="417"/>
      <c r="F6" s="417"/>
      <c r="G6" s="417"/>
      <c r="H6" s="417"/>
      <c r="I6" s="417"/>
    </row>
    <row r="7" spans="1:9" s="3" customFormat="1" ht="15" customHeight="1" x14ac:dyDescent="0.25">
      <c r="A7" s="412" t="s">
        <v>0</v>
      </c>
      <c r="B7" s="16" t="s">
        <v>1</v>
      </c>
      <c r="C7" s="412" t="s">
        <v>2</v>
      </c>
      <c r="D7" s="412" t="s">
        <v>3</v>
      </c>
      <c r="E7" s="412" t="s">
        <v>4</v>
      </c>
      <c r="F7" s="418" t="s">
        <v>493</v>
      </c>
      <c r="G7" s="419"/>
      <c r="H7" s="418" t="s">
        <v>494</v>
      </c>
      <c r="I7" s="419"/>
    </row>
    <row r="8" spans="1:9" ht="15.75" thickBot="1" x14ac:dyDescent="0.3">
      <c r="A8" s="413"/>
      <c r="B8" s="17" t="s">
        <v>5</v>
      </c>
      <c r="C8" s="413"/>
      <c r="D8" s="413"/>
      <c r="E8" s="413"/>
      <c r="F8" s="320" t="s">
        <v>495</v>
      </c>
      <c r="G8" s="321" t="s">
        <v>496</v>
      </c>
      <c r="H8" s="320" t="s">
        <v>495</v>
      </c>
      <c r="I8" s="321" t="s">
        <v>496</v>
      </c>
    </row>
    <row r="9" spans="1:9" ht="15.75" thickBot="1" x14ac:dyDescent="0.3">
      <c r="A9" s="213"/>
      <c r="B9" s="96"/>
      <c r="C9" s="214"/>
      <c r="D9" s="214"/>
      <c r="E9" s="214"/>
      <c r="F9" s="328"/>
      <c r="G9" s="328"/>
      <c r="H9" s="328"/>
      <c r="I9" s="329"/>
    </row>
    <row r="10" spans="1:9" ht="15.75" customHeight="1" thickBot="1" x14ac:dyDescent="0.3">
      <c r="A10" s="408" t="s">
        <v>528</v>
      </c>
      <c r="B10" s="410"/>
      <c r="C10" s="410"/>
      <c r="D10" s="410"/>
      <c r="E10" s="410"/>
      <c r="F10" s="410"/>
      <c r="G10" s="410"/>
      <c r="H10" s="410"/>
      <c r="I10" s="411"/>
    </row>
    <row r="11" spans="1:9" customFormat="1" ht="15.75" thickBot="1" x14ac:dyDescent="0.3">
      <c r="A11" s="331"/>
      <c r="B11" s="332" t="s">
        <v>6</v>
      </c>
      <c r="C11" s="406" t="s">
        <v>172</v>
      </c>
      <c r="D11" s="406"/>
      <c r="E11" s="406"/>
      <c r="F11" s="406"/>
      <c r="G11" s="406"/>
      <c r="H11" s="406"/>
      <c r="I11" s="407"/>
    </row>
    <row r="12" spans="1:9" customFormat="1" ht="25.5" x14ac:dyDescent="0.25">
      <c r="A12" s="226">
        <v>1</v>
      </c>
      <c r="B12" s="227" t="s">
        <v>535</v>
      </c>
      <c r="C12" s="330" t="s">
        <v>36</v>
      </c>
      <c r="D12" s="229" t="s">
        <v>38</v>
      </c>
      <c r="E12" s="273">
        <v>225.7</v>
      </c>
      <c r="F12" s="230"/>
      <c r="G12" s="231">
        <v>0</v>
      </c>
      <c r="H12" s="274"/>
      <c r="I12" s="232">
        <f>E12*G12</f>
        <v>0</v>
      </c>
    </row>
    <row r="13" spans="1:9" customFormat="1" ht="25.5" x14ac:dyDescent="0.25">
      <c r="A13" s="36" t="s">
        <v>11</v>
      </c>
      <c r="B13" s="52" t="s">
        <v>535</v>
      </c>
      <c r="C13" s="37" t="s">
        <v>22</v>
      </c>
      <c r="D13" s="38" t="s">
        <v>38</v>
      </c>
      <c r="E13" s="222">
        <v>6.98</v>
      </c>
      <c r="F13" s="218"/>
      <c r="G13" s="219">
        <v>0</v>
      </c>
      <c r="H13" s="223"/>
      <c r="I13" s="224">
        <f t="shared" ref="I13:I17" si="0">E13*G13</f>
        <v>0</v>
      </c>
    </row>
    <row r="14" spans="1:9" customFormat="1" x14ac:dyDescent="0.25">
      <c r="A14" s="36" t="s">
        <v>39</v>
      </c>
      <c r="B14" s="52" t="s">
        <v>535</v>
      </c>
      <c r="C14" s="37" t="s">
        <v>40</v>
      </c>
      <c r="D14" s="38" t="s">
        <v>7</v>
      </c>
      <c r="E14" s="222">
        <v>6.98</v>
      </c>
      <c r="F14" s="218"/>
      <c r="G14" s="219">
        <v>0</v>
      </c>
      <c r="H14" s="223"/>
      <c r="I14" s="224">
        <f t="shared" si="0"/>
        <v>0</v>
      </c>
    </row>
    <row r="15" spans="1:9" customFormat="1" x14ac:dyDescent="0.25">
      <c r="A15" s="36" t="s">
        <v>13</v>
      </c>
      <c r="B15" s="52" t="s">
        <v>535</v>
      </c>
      <c r="C15" s="37" t="s">
        <v>41</v>
      </c>
      <c r="D15" s="38" t="s">
        <v>21</v>
      </c>
      <c r="E15" s="222">
        <f>(E12+E13)*1.6</f>
        <v>372.28800000000001</v>
      </c>
      <c r="F15" s="218"/>
      <c r="G15" s="219">
        <v>0</v>
      </c>
      <c r="H15" s="223"/>
      <c r="I15" s="224">
        <f t="shared" si="0"/>
        <v>0</v>
      </c>
    </row>
    <row r="16" spans="1:9" customFormat="1" ht="25.5" x14ac:dyDescent="0.25">
      <c r="A16" s="36" t="s">
        <v>42</v>
      </c>
      <c r="B16" s="52" t="s">
        <v>535</v>
      </c>
      <c r="C16" s="37" t="s">
        <v>227</v>
      </c>
      <c r="D16" s="38" t="s">
        <v>102</v>
      </c>
      <c r="E16" s="222">
        <v>295.99200000000002</v>
      </c>
      <c r="F16" s="218"/>
      <c r="G16" s="219">
        <v>0</v>
      </c>
      <c r="H16" s="223"/>
      <c r="I16" s="224">
        <f t="shared" si="0"/>
        <v>0</v>
      </c>
    </row>
    <row r="17" spans="1:9" customFormat="1" ht="15.75" x14ac:dyDescent="0.25">
      <c r="A17" s="36" t="s">
        <v>45</v>
      </c>
      <c r="B17" s="52" t="s">
        <v>535</v>
      </c>
      <c r="C17" s="37" t="s">
        <v>43</v>
      </c>
      <c r="D17" s="38" t="s">
        <v>38</v>
      </c>
      <c r="E17" s="222">
        <v>32.512999999999998</v>
      </c>
      <c r="F17" s="218"/>
      <c r="G17" s="219">
        <v>0</v>
      </c>
      <c r="H17" s="223"/>
      <c r="I17" s="224">
        <f t="shared" si="0"/>
        <v>0</v>
      </c>
    </row>
    <row r="18" spans="1:9" customFormat="1" x14ac:dyDescent="0.25">
      <c r="A18" s="40" t="s">
        <v>46</v>
      </c>
      <c r="B18" s="46" t="s">
        <v>536</v>
      </c>
      <c r="C18" s="41" t="s">
        <v>23</v>
      </c>
      <c r="D18" s="49" t="s">
        <v>7</v>
      </c>
      <c r="E18" s="322">
        <f>1.1*E17</f>
        <v>35.764299999999999</v>
      </c>
      <c r="F18" s="220">
        <v>0</v>
      </c>
      <c r="G18" s="218"/>
      <c r="H18" s="220">
        <f>E18*F18</f>
        <v>0</v>
      </c>
      <c r="I18" s="326"/>
    </row>
    <row r="19" spans="1:9" customFormat="1" ht="15.75" x14ac:dyDescent="0.25">
      <c r="A19" s="36" t="s">
        <v>16</v>
      </c>
      <c r="B19" s="52" t="s">
        <v>535</v>
      </c>
      <c r="C19" s="51" t="s">
        <v>173</v>
      </c>
      <c r="D19" s="38" t="s">
        <v>38</v>
      </c>
      <c r="E19" s="222">
        <v>16.260000000000002</v>
      </c>
      <c r="F19" s="218"/>
      <c r="G19" s="219">
        <v>0</v>
      </c>
      <c r="H19" s="223"/>
      <c r="I19" s="224">
        <f>E19*G19</f>
        <v>0</v>
      </c>
    </row>
    <row r="20" spans="1:9" customFormat="1" ht="15.75" x14ac:dyDescent="0.25">
      <c r="A20" s="40" t="s">
        <v>17</v>
      </c>
      <c r="B20" s="46" t="s">
        <v>536</v>
      </c>
      <c r="C20" s="47" t="s">
        <v>37</v>
      </c>
      <c r="D20" s="49" t="s">
        <v>96</v>
      </c>
      <c r="E20" s="322">
        <f>1.1*E19</f>
        <v>17.886000000000003</v>
      </c>
      <c r="F20" s="220">
        <v>0</v>
      </c>
      <c r="G20" s="218"/>
      <c r="H20" s="220">
        <f t="shared" ref="H20" si="1">E20*F20</f>
        <v>0</v>
      </c>
      <c r="I20" s="326"/>
    </row>
    <row r="21" spans="1:9" customFormat="1" ht="25.5" x14ac:dyDescent="0.25">
      <c r="A21" s="36" t="s">
        <v>18</v>
      </c>
      <c r="B21" s="52" t="s">
        <v>535</v>
      </c>
      <c r="C21" s="37" t="s">
        <v>47</v>
      </c>
      <c r="D21" s="38" t="s">
        <v>7</v>
      </c>
      <c r="E21" s="222">
        <v>194.78</v>
      </c>
      <c r="F21" s="218"/>
      <c r="G21" s="219">
        <v>0</v>
      </c>
      <c r="H21" s="223"/>
      <c r="I21" s="224">
        <f>E21*G21</f>
        <v>0</v>
      </c>
    </row>
    <row r="22" spans="1:9" customFormat="1" x14ac:dyDescent="0.25">
      <c r="A22" s="40" t="s">
        <v>90</v>
      </c>
      <c r="B22" s="46" t="s">
        <v>536</v>
      </c>
      <c r="C22" s="41" t="s">
        <v>23</v>
      </c>
      <c r="D22" s="49" t="s">
        <v>7</v>
      </c>
      <c r="E22" s="322">
        <f>1.1*E21</f>
        <v>214.25800000000001</v>
      </c>
      <c r="F22" s="220">
        <v>0</v>
      </c>
      <c r="G22" s="218"/>
      <c r="H22" s="220">
        <f>E22*F22</f>
        <v>0</v>
      </c>
      <c r="I22" s="326"/>
    </row>
    <row r="23" spans="1:9" customFormat="1" ht="16.5" thickBot="1" x14ac:dyDescent="0.3">
      <c r="A23" s="125" t="s">
        <v>19</v>
      </c>
      <c r="B23" s="126" t="s">
        <v>535</v>
      </c>
      <c r="C23" s="122" t="s">
        <v>8</v>
      </c>
      <c r="D23" s="128" t="s">
        <v>38</v>
      </c>
      <c r="E23" s="333">
        <v>194.78</v>
      </c>
      <c r="F23" s="334"/>
      <c r="G23" s="335">
        <v>0</v>
      </c>
      <c r="H23" s="336"/>
      <c r="I23" s="337">
        <f>E23*G23</f>
        <v>0</v>
      </c>
    </row>
    <row r="24" spans="1:9" customFormat="1" ht="15.75" thickBot="1" x14ac:dyDescent="0.3">
      <c r="A24" s="235"/>
      <c r="B24" s="236"/>
      <c r="C24" s="237" t="s">
        <v>497</v>
      </c>
      <c r="D24" s="238"/>
      <c r="E24" s="238"/>
      <c r="F24" s="239"/>
      <c r="G24" s="239"/>
      <c r="H24" s="240">
        <f>SUM(H12:H23)</f>
        <v>0</v>
      </c>
      <c r="I24" s="241">
        <f>SUM(I12:I23)</f>
        <v>0</v>
      </c>
    </row>
    <row r="25" spans="1:9" customFormat="1" ht="15.75" thickBot="1" x14ac:dyDescent="0.3">
      <c r="A25" s="344"/>
      <c r="B25" s="345"/>
      <c r="C25" s="346" t="s">
        <v>498</v>
      </c>
      <c r="D25" s="254"/>
      <c r="E25" s="254"/>
      <c r="F25" s="257"/>
      <c r="G25" s="257"/>
      <c r="H25" s="257"/>
      <c r="I25" s="258">
        <f>H24+I24</f>
        <v>0</v>
      </c>
    </row>
    <row r="26" spans="1:9" customFormat="1" ht="15.75" thickBot="1" x14ac:dyDescent="0.3">
      <c r="A26" s="331"/>
      <c r="B26" s="332" t="s">
        <v>9</v>
      </c>
      <c r="C26" s="406" t="s">
        <v>468</v>
      </c>
      <c r="D26" s="406"/>
      <c r="E26" s="406"/>
      <c r="F26" s="406"/>
      <c r="G26" s="406"/>
      <c r="H26" s="406"/>
      <c r="I26" s="407"/>
    </row>
    <row r="27" spans="1:9" customFormat="1" ht="25.5" x14ac:dyDescent="0.25">
      <c r="A27" s="226">
        <v>1</v>
      </c>
      <c r="B27" s="227" t="s">
        <v>535</v>
      </c>
      <c r="C27" s="330" t="s">
        <v>36</v>
      </c>
      <c r="D27" s="229" t="s">
        <v>38</v>
      </c>
      <c r="E27" s="273">
        <v>127.63</v>
      </c>
      <c r="F27" s="230"/>
      <c r="G27" s="231">
        <v>0</v>
      </c>
      <c r="H27" s="274"/>
      <c r="I27" s="232">
        <f t="shared" ref="I27:I31" si="2">E27*G27</f>
        <v>0</v>
      </c>
    </row>
    <row r="28" spans="1:9" customFormat="1" ht="25.5" x14ac:dyDescent="0.25">
      <c r="A28" s="36" t="s">
        <v>11</v>
      </c>
      <c r="B28" s="52" t="s">
        <v>535</v>
      </c>
      <c r="C28" s="37" t="s">
        <v>22</v>
      </c>
      <c r="D28" s="38" t="s">
        <v>38</v>
      </c>
      <c r="E28" s="222">
        <v>3.95</v>
      </c>
      <c r="F28" s="218"/>
      <c r="G28" s="219">
        <v>0</v>
      </c>
      <c r="H28" s="223"/>
      <c r="I28" s="224">
        <f t="shared" si="2"/>
        <v>0</v>
      </c>
    </row>
    <row r="29" spans="1:9" customFormat="1" x14ac:dyDescent="0.25">
      <c r="A29" s="36" t="s">
        <v>39</v>
      </c>
      <c r="B29" s="52" t="s">
        <v>535</v>
      </c>
      <c r="C29" s="37" t="s">
        <v>40</v>
      </c>
      <c r="D29" s="38" t="s">
        <v>7</v>
      </c>
      <c r="E29" s="222">
        <v>3.95</v>
      </c>
      <c r="F29" s="218"/>
      <c r="G29" s="219">
        <v>0</v>
      </c>
      <c r="H29" s="223"/>
      <c r="I29" s="224">
        <f t="shared" si="2"/>
        <v>0</v>
      </c>
    </row>
    <row r="30" spans="1:9" customFormat="1" x14ac:dyDescent="0.25">
      <c r="A30" s="36" t="s">
        <v>13</v>
      </c>
      <c r="B30" s="52" t="s">
        <v>535</v>
      </c>
      <c r="C30" s="37" t="s">
        <v>41</v>
      </c>
      <c r="D30" s="38" t="s">
        <v>21</v>
      </c>
      <c r="E30" s="222">
        <f>(E27+E28)*1.6</f>
        <v>210.52799999999999</v>
      </c>
      <c r="F30" s="218"/>
      <c r="G30" s="219">
        <v>0</v>
      </c>
      <c r="H30" s="223"/>
      <c r="I30" s="224">
        <f t="shared" si="2"/>
        <v>0</v>
      </c>
    </row>
    <row r="31" spans="1:9" customFormat="1" ht="15.75" x14ac:dyDescent="0.25">
      <c r="A31" s="36" t="s">
        <v>42</v>
      </c>
      <c r="B31" s="52" t="s">
        <v>535</v>
      </c>
      <c r="C31" s="37" t="s">
        <v>43</v>
      </c>
      <c r="D31" s="38" t="s">
        <v>38</v>
      </c>
      <c r="E31" s="222">
        <v>1.96</v>
      </c>
      <c r="F31" s="218"/>
      <c r="G31" s="219">
        <v>0</v>
      </c>
      <c r="H31" s="223"/>
      <c r="I31" s="224">
        <f t="shared" si="2"/>
        <v>0</v>
      </c>
    </row>
    <row r="32" spans="1:9" customFormat="1" x14ac:dyDescent="0.25">
      <c r="A32" s="40" t="s">
        <v>44</v>
      </c>
      <c r="B32" s="46" t="s">
        <v>536</v>
      </c>
      <c r="C32" s="41" t="s">
        <v>23</v>
      </c>
      <c r="D32" s="49" t="s">
        <v>7</v>
      </c>
      <c r="E32" s="322">
        <f>1.1*E31</f>
        <v>2.1560000000000001</v>
      </c>
      <c r="F32" s="220">
        <v>0</v>
      </c>
      <c r="G32" s="218"/>
      <c r="H32" s="220">
        <f>E32*F32</f>
        <v>0</v>
      </c>
      <c r="I32" s="326"/>
    </row>
    <row r="33" spans="1:12" ht="15.75" x14ac:dyDescent="0.25">
      <c r="A33" s="36" t="s">
        <v>45</v>
      </c>
      <c r="B33" s="52" t="s">
        <v>535</v>
      </c>
      <c r="C33" s="37" t="s">
        <v>469</v>
      </c>
      <c r="D33" s="38" t="s">
        <v>38</v>
      </c>
      <c r="E33" s="222">
        <v>7.45</v>
      </c>
      <c r="F33" s="208"/>
      <c r="G33" s="219">
        <v>0</v>
      </c>
      <c r="H33" s="208"/>
      <c r="I33" s="224">
        <f>E33*G33</f>
        <v>0</v>
      </c>
      <c r="K33" s="4"/>
    </row>
    <row r="34" spans="1:12" ht="15.75" x14ac:dyDescent="0.25">
      <c r="A34" s="40" t="s">
        <v>46</v>
      </c>
      <c r="B34" s="46" t="s">
        <v>536</v>
      </c>
      <c r="C34" s="41" t="s">
        <v>23</v>
      </c>
      <c r="D34" s="49" t="s">
        <v>96</v>
      </c>
      <c r="E34" s="322">
        <f>1.1*E33</f>
        <v>8.1950000000000003</v>
      </c>
      <c r="F34" s="220">
        <v>0</v>
      </c>
      <c r="G34" s="208"/>
      <c r="H34" s="220">
        <f>E34*F34</f>
        <v>0</v>
      </c>
      <c r="I34" s="327"/>
    </row>
    <row r="35" spans="1:12" customFormat="1" ht="25.5" x14ac:dyDescent="0.25">
      <c r="A35" s="36" t="s">
        <v>16</v>
      </c>
      <c r="B35" s="52" t="s">
        <v>535</v>
      </c>
      <c r="C35" s="37" t="s">
        <v>47</v>
      </c>
      <c r="D35" s="38" t="s">
        <v>7</v>
      </c>
      <c r="E35" s="222">
        <v>96.59</v>
      </c>
      <c r="F35" s="218"/>
      <c r="G35" s="219">
        <v>0</v>
      </c>
      <c r="H35" s="223"/>
      <c r="I35" s="224">
        <f>E35*G35</f>
        <v>0</v>
      </c>
    </row>
    <row r="36" spans="1:12" customFormat="1" x14ac:dyDescent="0.25">
      <c r="A36" s="40" t="s">
        <v>17</v>
      </c>
      <c r="B36" s="46" t="s">
        <v>536</v>
      </c>
      <c r="C36" s="41" t="s">
        <v>23</v>
      </c>
      <c r="D36" s="49" t="s">
        <v>7</v>
      </c>
      <c r="E36" s="322">
        <v>28.88</v>
      </c>
      <c r="F36" s="220">
        <v>0</v>
      </c>
      <c r="G36" s="218"/>
      <c r="H36" s="220">
        <f t="shared" ref="H36:H37" si="3">E36*F36</f>
        <v>0</v>
      </c>
      <c r="I36" s="326"/>
    </row>
    <row r="37" spans="1:12" customFormat="1" x14ac:dyDescent="0.25">
      <c r="A37" s="40" t="s">
        <v>84</v>
      </c>
      <c r="B37" s="46" t="s">
        <v>536</v>
      </c>
      <c r="C37" s="41" t="s">
        <v>484</v>
      </c>
      <c r="D37" s="49" t="s">
        <v>7</v>
      </c>
      <c r="E37" s="322">
        <v>77.37</v>
      </c>
      <c r="F37" s="220">
        <v>0</v>
      </c>
      <c r="G37" s="218"/>
      <c r="H37" s="220">
        <f t="shared" si="3"/>
        <v>0</v>
      </c>
      <c r="I37" s="326"/>
    </row>
    <row r="38" spans="1:12" customFormat="1" ht="16.5" thickBot="1" x14ac:dyDescent="0.3">
      <c r="A38" s="125" t="s">
        <v>18</v>
      </c>
      <c r="B38" s="126" t="s">
        <v>535</v>
      </c>
      <c r="C38" s="122" t="s">
        <v>8</v>
      </c>
      <c r="D38" s="128" t="s">
        <v>38</v>
      </c>
      <c r="E38" s="333">
        <v>96.59</v>
      </c>
      <c r="F38" s="334"/>
      <c r="G38" s="335">
        <v>0</v>
      </c>
      <c r="H38" s="336"/>
      <c r="I38" s="337">
        <f>E38*G38</f>
        <v>0</v>
      </c>
    </row>
    <row r="39" spans="1:12" customFormat="1" ht="15.75" thickBot="1" x14ac:dyDescent="0.3">
      <c r="A39" s="235"/>
      <c r="B39" s="236"/>
      <c r="C39" s="237" t="s">
        <v>497</v>
      </c>
      <c r="D39" s="238"/>
      <c r="E39" s="238"/>
      <c r="F39" s="239"/>
      <c r="G39" s="239"/>
      <c r="H39" s="240">
        <f>SUM(H27:H38)</f>
        <v>0</v>
      </c>
      <c r="I39" s="241">
        <f>SUM(I27:I38)</f>
        <v>0</v>
      </c>
    </row>
    <row r="40" spans="1:12" customFormat="1" ht="15.75" thickBot="1" x14ac:dyDescent="0.3">
      <c r="A40" s="344"/>
      <c r="B40" s="345"/>
      <c r="C40" s="346" t="s">
        <v>498</v>
      </c>
      <c r="D40" s="254"/>
      <c r="E40" s="254"/>
      <c r="F40" s="257"/>
      <c r="G40" s="257"/>
      <c r="H40" s="257"/>
      <c r="I40" s="258">
        <f>H39+I39</f>
        <v>0</v>
      </c>
    </row>
    <row r="41" spans="1:12" customFormat="1" ht="15.75" thickBot="1" x14ac:dyDescent="0.3">
      <c r="A41" s="331"/>
      <c r="B41" s="332" t="s">
        <v>81</v>
      </c>
      <c r="C41" s="406" t="s">
        <v>151</v>
      </c>
      <c r="D41" s="406"/>
      <c r="E41" s="406"/>
      <c r="F41" s="406"/>
      <c r="G41" s="406"/>
      <c r="H41" s="406"/>
      <c r="I41" s="407"/>
    </row>
    <row r="42" spans="1:12" customFormat="1" x14ac:dyDescent="0.25">
      <c r="A42" s="226" t="s">
        <v>10</v>
      </c>
      <c r="B42" s="227" t="s">
        <v>535</v>
      </c>
      <c r="C42" s="228" t="s">
        <v>470</v>
      </c>
      <c r="D42" s="229" t="s">
        <v>15</v>
      </c>
      <c r="E42" s="347">
        <v>2</v>
      </c>
      <c r="F42" s="230"/>
      <c r="G42" s="231">
        <v>0</v>
      </c>
      <c r="H42" s="230"/>
      <c r="I42" s="232">
        <f t="shared" ref="I42:I43" si="4">E42*G42</f>
        <v>0</v>
      </c>
      <c r="J42" s="4"/>
      <c r="L42" s="2"/>
    </row>
    <row r="43" spans="1:12" customFormat="1" x14ac:dyDescent="0.25">
      <c r="A43" s="36" t="s">
        <v>11</v>
      </c>
      <c r="B43" s="52" t="s">
        <v>535</v>
      </c>
      <c r="C43" s="51" t="s">
        <v>55</v>
      </c>
      <c r="D43" s="38" t="s">
        <v>15</v>
      </c>
      <c r="E43" s="323">
        <v>2</v>
      </c>
      <c r="F43" s="221"/>
      <c r="G43" s="219">
        <v>0</v>
      </c>
      <c r="H43" s="221"/>
      <c r="I43" s="224">
        <f t="shared" si="4"/>
        <v>0</v>
      </c>
    </row>
    <row r="44" spans="1:12" customFormat="1" x14ac:dyDescent="0.25">
      <c r="A44" s="40" t="s">
        <v>50</v>
      </c>
      <c r="B44" s="46" t="s">
        <v>536</v>
      </c>
      <c r="C44" s="47" t="s">
        <v>154</v>
      </c>
      <c r="D44" s="49" t="s">
        <v>15</v>
      </c>
      <c r="E44" s="325">
        <v>2</v>
      </c>
      <c r="F44" s="220">
        <v>0</v>
      </c>
      <c r="G44" s="218"/>
      <c r="H44" s="220">
        <f>E44*F44</f>
        <v>0</v>
      </c>
      <c r="I44" s="61"/>
      <c r="J44" s="4"/>
    </row>
    <row r="45" spans="1:12" customFormat="1" x14ac:dyDescent="0.25">
      <c r="A45" s="100" t="s">
        <v>39</v>
      </c>
      <c r="B45" s="99" t="s">
        <v>535</v>
      </c>
      <c r="C45" s="37" t="s">
        <v>56</v>
      </c>
      <c r="D45" s="69" t="s">
        <v>15</v>
      </c>
      <c r="E45" s="324">
        <v>2</v>
      </c>
      <c r="F45" s="221"/>
      <c r="G45" s="219">
        <v>0</v>
      </c>
      <c r="H45" s="221"/>
      <c r="I45" s="224">
        <f t="shared" ref="I45:I46" si="5">E45*G45</f>
        <v>0</v>
      </c>
      <c r="J45" s="4"/>
    </row>
    <row r="46" spans="1:12" customFormat="1" x14ac:dyDescent="0.25">
      <c r="A46" s="100" t="s">
        <v>13</v>
      </c>
      <c r="B46" s="99" t="s">
        <v>535</v>
      </c>
      <c r="C46" s="37" t="s">
        <v>155</v>
      </c>
      <c r="D46" s="69" t="s">
        <v>15</v>
      </c>
      <c r="E46" s="324">
        <v>2</v>
      </c>
      <c r="F46" s="221"/>
      <c r="G46" s="219">
        <v>0</v>
      </c>
      <c r="H46" s="221"/>
      <c r="I46" s="224">
        <f t="shared" si="5"/>
        <v>0</v>
      </c>
      <c r="J46" s="4"/>
    </row>
    <row r="47" spans="1:12" customFormat="1" ht="25.5" x14ac:dyDescent="0.25">
      <c r="A47" s="40" t="s">
        <v>14</v>
      </c>
      <c r="B47" s="46" t="s">
        <v>536</v>
      </c>
      <c r="C47" s="47" t="s">
        <v>156</v>
      </c>
      <c r="D47" s="49" t="s">
        <v>15</v>
      </c>
      <c r="E47" s="49">
        <v>2</v>
      </c>
      <c r="F47" s="220">
        <v>0</v>
      </c>
      <c r="G47" s="221"/>
      <c r="H47" s="220">
        <f t="shared" ref="H47:H48" si="6">E47*F47</f>
        <v>0</v>
      </c>
      <c r="I47" s="64"/>
      <c r="J47" s="4"/>
    </row>
    <row r="48" spans="1:12" customFormat="1" ht="15.75" thickBot="1" x14ac:dyDescent="0.3">
      <c r="A48" s="89" t="s">
        <v>73</v>
      </c>
      <c r="B48" s="90" t="s">
        <v>536</v>
      </c>
      <c r="C48" s="91" t="s">
        <v>158</v>
      </c>
      <c r="D48" s="92" t="s">
        <v>15</v>
      </c>
      <c r="E48" s="92">
        <v>2</v>
      </c>
      <c r="F48" s="351">
        <v>0</v>
      </c>
      <c r="G48" s="349"/>
      <c r="H48" s="351">
        <f t="shared" si="6"/>
        <v>0</v>
      </c>
      <c r="I48" s="352"/>
      <c r="J48" s="4"/>
    </row>
    <row r="49" spans="1:12" customFormat="1" ht="15.75" thickBot="1" x14ac:dyDescent="0.3">
      <c r="A49" s="235"/>
      <c r="B49" s="236"/>
      <c r="C49" s="237" t="s">
        <v>497</v>
      </c>
      <c r="D49" s="238"/>
      <c r="E49" s="238"/>
      <c r="F49" s="239"/>
      <c r="G49" s="239"/>
      <c r="H49" s="240">
        <f>SUM(H42:H48)</f>
        <v>0</v>
      </c>
      <c r="I49" s="241">
        <f>SUM(I42:I48)</f>
        <v>0</v>
      </c>
      <c r="J49" s="4"/>
    </row>
    <row r="50" spans="1:12" customFormat="1" ht="15.75" thickBot="1" x14ac:dyDescent="0.3">
      <c r="A50" s="344"/>
      <c r="B50" s="345"/>
      <c r="C50" s="346" t="s">
        <v>498</v>
      </c>
      <c r="D50" s="254"/>
      <c r="E50" s="254"/>
      <c r="F50" s="257"/>
      <c r="G50" s="257"/>
      <c r="H50" s="257"/>
      <c r="I50" s="258">
        <f>H49+I49</f>
        <v>0</v>
      </c>
      <c r="J50" s="4"/>
    </row>
    <row r="51" spans="1:12" customFormat="1" ht="15.75" thickBot="1" x14ac:dyDescent="0.3">
      <c r="A51" s="331"/>
      <c r="B51" s="332" t="s">
        <v>82</v>
      </c>
      <c r="C51" s="406" t="s">
        <v>263</v>
      </c>
      <c r="D51" s="406"/>
      <c r="E51" s="406"/>
      <c r="F51" s="406"/>
      <c r="G51" s="406"/>
      <c r="H51" s="406"/>
      <c r="I51" s="407"/>
    </row>
    <row r="52" spans="1:12" customFormat="1" x14ac:dyDescent="0.25">
      <c r="A52" s="226" t="s">
        <v>10</v>
      </c>
      <c r="B52" s="227" t="s">
        <v>535</v>
      </c>
      <c r="C52" s="228" t="s">
        <v>537</v>
      </c>
      <c r="D52" s="229" t="s">
        <v>15</v>
      </c>
      <c r="E52" s="347">
        <v>2</v>
      </c>
      <c r="F52" s="230"/>
      <c r="G52" s="231">
        <v>0</v>
      </c>
      <c r="H52" s="230"/>
      <c r="I52" s="232">
        <f t="shared" ref="I52:I53" si="7">E52*G52</f>
        <v>0</v>
      </c>
      <c r="J52" s="4"/>
      <c r="L52" s="2"/>
    </row>
    <row r="53" spans="1:12" customFormat="1" x14ac:dyDescent="0.25">
      <c r="A53" s="36" t="s">
        <v>11</v>
      </c>
      <c r="B53" s="52" t="s">
        <v>535</v>
      </c>
      <c r="C53" s="51" t="s">
        <v>55</v>
      </c>
      <c r="D53" s="38" t="s">
        <v>15</v>
      </c>
      <c r="E53" s="323">
        <v>2</v>
      </c>
      <c r="F53" s="221"/>
      <c r="G53" s="219">
        <v>0</v>
      </c>
      <c r="H53" s="221"/>
      <c r="I53" s="224">
        <f t="shared" si="7"/>
        <v>0</v>
      </c>
    </row>
    <row r="54" spans="1:12" customFormat="1" x14ac:dyDescent="0.25">
      <c r="A54" s="40" t="s">
        <v>50</v>
      </c>
      <c r="B54" s="46" t="s">
        <v>536</v>
      </c>
      <c r="C54" s="47" t="s">
        <v>265</v>
      </c>
      <c r="D54" s="49" t="s">
        <v>15</v>
      </c>
      <c r="E54" s="49">
        <v>2</v>
      </c>
      <c r="F54" s="220">
        <v>0</v>
      </c>
      <c r="G54" s="218"/>
      <c r="H54" s="220">
        <f t="shared" ref="H54" si="8">E54*F54</f>
        <v>0</v>
      </c>
      <c r="I54" s="61"/>
      <c r="J54" s="4"/>
    </row>
    <row r="55" spans="1:12" customFormat="1" ht="15.75" thickBot="1" x14ac:dyDescent="0.3">
      <c r="A55" s="120" t="s">
        <v>39</v>
      </c>
      <c r="B55" s="121" t="s">
        <v>535</v>
      </c>
      <c r="C55" s="122" t="s">
        <v>56</v>
      </c>
      <c r="D55" s="123" t="s">
        <v>15</v>
      </c>
      <c r="E55" s="348">
        <v>2</v>
      </c>
      <c r="F55" s="349"/>
      <c r="G55" s="335">
        <v>0</v>
      </c>
      <c r="H55" s="349"/>
      <c r="I55" s="337">
        <f>E55*G55</f>
        <v>0</v>
      </c>
      <c r="J55" s="4"/>
    </row>
    <row r="56" spans="1:12" customFormat="1" ht="15.75" thickBot="1" x14ac:dyDescent="0.3">
      <c r="A56" s="235"/>
      <c r="B56" s="236"/>
      <c r="C56" s="237" t="s">
        <v>497</v>
      </c>
      <c r="D56" s="238"/>
      <c r="E56" s="238"/>
      <c r="F56" s="239"/>
      <c r="G56" s="239"/>
      <c r="H56" s="240">
        <f>SUM(H52:H55)</f>
        <v>0</v>
      </c>
      <c r="I56" s="241">
        <f>SUM(I52:I55)</f>
        <v>0</v>
      </c>
      <c r="J56" s="4"/>
    </row>
    <row r="57" spans="1:12" customFormat="1" ht="15.75" thickBot="1" x14ac:dyDescent="0.3">
      <c r="A57" s="344"/>
      <c r="B57" s="345"/>
      <c r="C57" s="346" t="s">
        <v>498</v>
      </c>
      <c r="D57" s="254"/>
      <c r="E57" s="254"/>
      <c r="F57" s="257"/>
      <c r="G57" s="257"/>
      <c r="H57" s="257"/>
      <c r="I57" s="258">
        <f>H56+I56</f>
        <v>0</v>
      </c>
      <c r="J57" s="4"/>
    </row>
    <row r="58" spans="1:12" customFormat="1" ht="15.75" thickBot="1" x14ac:dyDescent="0.3">
      <c r="A58" s="331"/>
      <c r="B58" s="332" t="s">
        <v>387</v>
      </c>
      <c r="C58" s="406" t="s">
        <v>454</v>
      </c>
      <c r="D58" s="406"/>
      <c r="E58" s="406"/>
      <c r="F58" s="406"/>
      <c r="G58" s="406"/>
      <c r="H58" s="406"/>
      <c r="I58" s="407"/>
    </row>
    <row r="59" spans="1:12" customFormat="1" ht="25.5" x14ac:dyDescent="0.25">
      <c r="A59" s="226" t="s">
        <v>10</v>
      </c>
      <c r="B59" s="227" t="s">
        <v>535</v>
      </c>
      <c r="C59" s="228" t="s">
        <v>174</v>
      </c>
      <c r="D59" s="229" t="s">
        <v>7</v>
      </c>
      <c r="E59" s="229">
        <v>21.28</v>
      </c>
      <c r="F59" s="350"/>
      <c r="G59" s="231">
        <v>0</v>
      </c>
      <c r="H59" s="350"/>
      <c r="I59" s="232">
        <f>E59*G59</f>
        <v>0</v>
      </c>
      <c r="J59" s="4"/>
    </row>
    <row r="60" spans="1:12" customFormat="1" x14ac:dyDescent="0.25">
      <c r="A60" s="40" t="s">
        <v>48</v>
      </c>
      <c r="B60" s="46" t="s">
        <v>536</v>
      </c>
      <c r="C60" s="47" t="s">
        <v>175</v>
      </c>
      <c r="D60" s="49" t="s">
        <v>15</v>
      </c>
      <c r="E60" s="49">
        <v>76</v>
      </c>
      <c r="F60" s="220">
        <v>0</v>
      </c>
      <c r="G60" s="221"/>
      <c r="H60" s="220">
        <f t="shared" ref="H60:H63" si="9">E60*F60</f>
        <v>0</v>
      </c>
      <c r="I60" s="64"/>
    </row>
    <row r="61" spans="1:12" customFormat="1" x14ac:dyDescent="0.25">
      <c r="A61" s="40" t="s">
        <v>49</v>
      </c>
      <c r="B61" s="46" t="s">
        <v>536</v>
      </c>
      <c r="C61" s="47" t="s">
        <v>177</v>
      </c>
      <c r="D61" s="49" t="s">
        <v>12</v>
      </c>
      <c r="E61" s="49">
        <v>7.41</v>
      </c>
      <c r="F61" s="220">
        <v>0</v>
      </c>
      <c r="G61" s="221"/>
      <c r="H61" s="220">
        <f t="shared" si="9"/>
        <v>0</v>
      </c>
      <c r="I61" s="64"/>
      <c r="J61" s="4"/>
    </row>
    <row r="62" spans="1:12" customFormat="1" x14ac:dyDescent="0.25">
      <c r="A62" s="40" t="s">
        <v>138</v>
      </c>
      <c r="B62" s="46" t="s">
        <v>536</v>
      </c>
      <c r="C62" s="47" t="s">
        <v>179</v>
      </c>
      <c r="D62" s="49" t="s">
        <v>7</v>
      </c>
      <c r="E62" s="49">
        <v>2.02</v>
      </c>
      <c r="F62" s="220">
        <v>0</v>
      </c>
      <c r="G62" s="221"/>
      <c r="H62" s="220">
        <f t="shared" si="9"/>
        <v>0</v>
      </c>
      <c r="I62" s="64"/>
      <c r="J62" s="4"/>
    </row>
    <row r="63" spans="1:12" customFormat="1" x14ac:dyDescent="0.25">
      <c r="A63" s="40" t="s">
        <v>137</v>
      </c>
      <c r="B63" s="46" t="s">
        <v>536</v>
      </c>
      <c r="C63" s="47" t="s">
        <v>244</v>
      </c>
      <c r="D63" s="49" t="s">
        <v>15</v>
      </c>
      <c r="E63" s="49">
        <v>18</v>
      </c>
      <c r="F63" s="220">
        <v>0</v>
      </c>
      <c r="G63" s="221"/>
      <c r="H63" s="220">
        <f t="shared" si="9"/>
        <v>0</v>
      </c>
      <c r="I63" s="64"/>
      <c r="J63" s="4"/>
    </row>
    <row r="64" spans="1:12" customFormat="1" x14ac:dyDescent="0.25">
      <c r="A64" s="36" t="s">
        <v>11</v>
      </c>
      <c r="B64" s="52" t="s">
        <v>535</v>
      </c>
      <c r="C64" s="51" t="s">
        <v>253</v>
      </c>
      <c r="D64" s="38" t="s">
        <v>15</v>
      </c>
      <c r="E64" s="38">
        <v>1</v>
      </c>
      <c r="F64" s="221"/>
      <c r="G64" s="219">
        <v>0</v>
      </c>
      <c r="H64" s="221"/>
      <c r="I64" s="224">
        <f>E64*G64</f>
        <v>0</v>
      </c>
      <c r="J64" s="4"/>
    </row>
    <row r="65" spans="1:10" customFormat="1" x14ac:dyDescent="0.25">
      <c r="A65" s="40" t="s">
        <v>50</v>
      </c>
      <c r="B65" s="46" t="s">
        <v>536</v>
      </c>
      <c r="C65" s="47" t="s">
        <v>377</v>
      </c>
      <c r="D65" s="49" t="s">
        <v>15</v>
      </c>
      <c r="E65" s="49">
        <v>14</v>
      </c>
      <c r="F65" s="220">
        <v>0</v>
      </c>
      <c r="G65" s="221"/>
      <c r="H65" s="220">
        <f t="shared" ref="H65:H67" si="10">E65*F65</f>
        <v>0</v>
      </c>
      <c r="I65" s="64"/>
      <c r="J65" s="4"/>
    </row>
    <row r="66" spans="1:10" customFormat="1" x14ac:dyDescent="0.25">
      <c r="A66" s="40" t="s">
        <v>51</v>
      </c>
      <c r="B66" s="46" t="s">
        <v>536</v>
      </c>
      <c r="C66" s="47" t="s">
        <v>378</v>
      </c>
      <c r="D66" s="49" t="s">
        <v>15</v>
      </c>
      <c r="E66" s="49">
        <v>10</v>
      </c>
      <c r="F66" s="220">
        <v>0</v>
      </c>
      <c r="G66" s="221"/>
      <c r="H66" s="220">
        <f t="shared" si="10"/>
        <v>0</v>
      </c>
      <c r="I66" s="64"/>
      <c r="J66" s="4"/>
    </row>
    <row r="67" spans="1:10" customFormat="1" ht="15.75" thickBot="1" x14ac:dyDescent="0.3">
      <c r="A67" s="89" t="s">
        <v>60</v>
      </c>
      <c r="B67" s="90" t="s">
        <v>536</v>
      </c>
      <c r="C67" s="91" t="s">
        <v>379</v>
      </c>
      <c r="D67" s="92" t="s">
        <v>7</v>
      </c>
      <c r="E67" s="92">
        <v>0.1</v>
      </c>
      <c r="F67" s="351">
        <v>0</v>
      </c>
      <c r="G67" s="349"/>
      <c r="H67" s="351">
        <f t="shared" si="10"/>
        <v>0</v>
      </c>
      <c r="I67" s="352"/>
      <c r="J67" s="4"/>
    </row>
    <row r="68" spans="1:10" customFormat="1" ht="15.75" thickBot="1" x14ac:dyDescent="0.3">
      <c r="A68" s="235"/>
      <c r="B68" s="236"/>
      <c r="C68" s="237" t="s">
        <v>497</v>
      </c>
      <c r="D68" s="238"/>
      <c r="E68" s="238"/>
      <c r="F68" s="239"/>
      <c r="G68" s="239"/>
      <c r="H68" s="240">
        <f>SUM(H59:H67)</f>
        <v>0</v>
      </c>
      <c r="I68" s="241">
        <f>SUM(I59:I67)</f>
        <v>0</v>
      </c>
      <c r="J68" s="4"/>
    </row>
    <row r="69" spans="1:10" customFormat="1" ht="15.75" thickBot="1" x14ac:dyDescent="0.3">
      <c r="A69" s="344"/>
      <c r="B69" s="345"/>
      <c r="C69" s="346" t="s">
        <v>498</v>
      </c>
      <c r="D69" s="254"/>
      <c r="E69" s="254"/>
      <c r="F69" s="257"/>
      <c r="G69" s="257"/>
      <c r="H69" s="257"/>
      <c r="I69" s="258">
        <f>H68+I68</f>
        <v>0</v>
      </c>
      <c r="J69" s="4"/>
    </row>
    <row r="70" spans="1:10" ht="22.5" customHeight="1" thickBot="1" x14ac:dyDescent="0.3">
      <c r="A70" s="233"/>
      <c r="B70" s="234" t="s">
        <v>388</v>
      </c>
      <c r="C70" s="406" t="s">
        <v>184</v>
      </c>
      <c r="D70" s="406"/>
      <c r="E70" s="406"/>
      <c r="F70" s="406"/>
      <c r="G70" s="406"/>
      <c r="H70" s="406"/>
      <c r="I70" s="407"/>
    </row>
    <row r="71" spans="1:10" ht="25.5" x14ac:dyDescent="0.25">
      <c r="A71" s="226" t="s">
        <v>10</v>
      </c>
      <c r="B71" s="227" t="s">
        <v>535</v>
      </c>
      <c r="C71" s="330" t="s">
        <v>185</v>
      </c>
      <c r="D71" s="229" t="s">
        <v>12</v>
      </c>
      <c r="E71" s="273">
        <v>141</v>
      </c>
      <c r="F71" s="353"/>
      <c r="G71" s="231">
        <v>0</v>
      </c>
      <c r="H71" s="353"/>
      <c r="I71" s="232">
        <f>E71*G71</f>
        <v>0</v>
      </c>
      <c r="J71" s="4"/>
    </row>
    <row r="72" spans="1:10" ht="38.25" x14ac:dyDescent="0.25">
      <c r="A72" s="40" t="s">
        <v>48</v>
      </c>
      <c r="B72" s="46" t="s">
        <v>536</v>
      </c>
      <c r="C72" s="41" t="s">
        <v>186</v>
      </c>
      <c r="D72" s="49" t="s">
        <v>12</v>
      </c>
      <c r="E72" s="322">
        <v>141</v>
      </c>
      <c r="F72" s="220">
        <v>0</v>
      </c>
      <c r="G72" s="208"/>
      <c r="H72" s="220">
        <f t="shared" ref="H72:H79" si="11">E72*F72</f>
        <v>0</v>
      </c>
      <c r="I72" s="327"/>
    </row>
    <row r="73" spans="1:10" ht="25.5" x14ac:dyDescent="0.25">
      <c r="A73" s="40" t="s">
        <v>49</v>
      </c>
      <c r="B73" s="46" t="s">
        <v>536</v>
      </c>
      <c r="C73" s="47" t="s">
        <v>156</v>
      </c>
      <c r="D73" s="49" t="s">
        <v>15</v>
      </c>
      <c r="E73" s="49">
        <v>2</v>
      </c>
      <c r="F73" s="220">
        <v>0</v>
      </c>
      <c r="G73" s="208"/>
      <c r="H73" s="220">
        <f t="shared" si="11"/>
        <v>0</v>
      </c>
      <c r="I73" s="327"/>
    </row>
    <row r="74" spans="1:10" x14ac:dyDescent="0.25">
      <c r="A74" s="40" t="s">
        <v>138</v>
      </c>
      <c r="B74" s="46" t="s">
        <v>536</v>
      </c>
      <c r="C74" s="47" t="s">
        <v>268</v>
      </c>
      <c r="D74" s="49" t="s">
        <v>15</v>
      </c>
      <c r="E74" s="49">
        <v>6</v>
      </c>
      <c r="F74" s="220">
        <v>0</v>
      </c>
      <c r="G74" s="208"/>
      <c r="H74" s="220">
        <f t="shared" si="11"/>
        <v>0</v>
      </c>
      <c r="I74" s="327"/>
    </row>
    <row r="75" spans="1:10" x14ac:dyDescent="0.25">
      <c r="A75" s="40" t="s">
        <v>137</v>
      </c>
      <c r="B75" s="46" t="s">
        <v>536</v>
      </c>
      <c r="C75" s="41" t="s">
        <v>255</v>
      </c>
      <c r="D75" s="49" t="s">
        <v>15</v>
      </c>
      <c r="E75" s="49">
        <v>50</v>
      </c>
      <c r="F75" s="220">
        <v>0</v>
      </c>
      <c r="G75" s="208"/>
      <c r="H75" s="220">
        <f t="shared" si="11"/>
        <v>0</v>
      </c>
      <c r="I75" s="327"/>
    </row>
    <row r="76" spans="1:10" x14ac:dyDescent="0.25">
      <c r="A76" s="40" t="s">
        <v>136</v>
      </c>
      <c r="B76" s="46" t="s">
        <v>536</v>
      </c>
      <c r="C76" s="41" t="s">
        <v>258</v>
      </c>
      <c r="D76" s="49" t="s">
        <v>101</v>
      </c>
      <c r="E76" s="322">
        <v>18.739999999999998</v>
      </c>
      <c r="F76" s="220">
        <v>0</v>
      </c>
      <c r="G76" s="208"/>
      <c r="H76" s="220">
        <f t="shared" si="11"/>
        <v>0</v>
      </c>
      <c r="I76" s="327"/>
    </row>
    <row r="77" spans="1:10" x14ac:dyDescent="0.25">
      <c r="A77" s="40" t="s">
        <v>135</v>
      </c>
      <c r="B77" s="46" t="s">
        <v>536</v>
      </c>
      <c r="C77" s="41" t="s">
        <v>259</v>
      </c>
      <c r="D77" s="49" t="s">
        <v>101</v>
      </c>
      <c r="E77" s="322">
        <v>26.18</v>
      </c>
      <c r="F77" s="220">
        <v>0</v>
      </c>
      <c r="G77" s="208"/>
      <c r="H77" s="220">
        <f t="shared" si="11"/>
        <v>0</v>
      </c>
      <c r="I77" s="327"/>
    </row>
    <row r="78" spans="1:10" x14ac:dyDescent="0.25">
      <c r="A78" s="40" t="s">
        <v>134</v>
      </c>
      <c r="B78" s="46" t="s">
        <v>536</v>
      </c>
      <c r="C78" s="41" t="s">
        <v>240</v>
      </c>
      <c r="D78" s="49" t="s">
        <v>15</v>
      </c>
      <c r="E78" s="49">
        <v>18</v>
      </c>
      <c r="F78" s="220">
        <v>0</v>
      </c>
      <c r="G78" s="208"/>
      <c r="H78" s="220">
        <f t="shared" si="11"/>
        <v>0</v>
      </c>
      <c r="I78" s="327"/>
    </row>
    <row r="79" spans="1:10" x14ac:dyDescent="0.25">
      <c r="A79" s="40" t="s">
        <v>133</v>
      </c>
      <c r="B79" s="46" t="s">
        <v>536</v>
      </c>
      <c r="C79" s="41" t="s">
        <v>243</v>
      </c>
      <c r="D79" s="49" t="s">
        <v>102</v>
      </c>
      <c r="E79" s="49">
        <v>0.64</v>
      </c>
      <c r="F79" s="220">
        <v>0</v>
      </c>
      <c r="G79" s="208"/>
      <c r="H79" s="220">
        <f t="shared" si="11"/>
        <v>0</v>
      </c>
      <c r="I79" s="327"/>
    </row>
    <row r="80" spans="1:10" x14ac:dyDescent="0.25">
      <c r="A80" s="36" t="s">
        <v>11</v>
      </c>
      <c r="B80" s="52" t="s">
        <v>535</v>
      </c>
      <c r="C80" s="37" t="s">
        <v>247</v>
      </c>
      <c r="D80" s="38" t="s">
        <v>7</v>
      </c>
      <c r="E80" s="222">
        <v>0.3</v>
      </c>
      <c r="F80" s="208"/>
      <c r="G80" s="219">
        <v>0</v>
      </c>
      <c r="H80" s="208"/>
      <c r="I80" s="224">
        <f>E80*G80</f>
        <v>0</v>
      </c>
      <c r="J80" s="4"/>
    </row>
    <row r="81" spans="1:10" customFormat="1" ht="25.5" x14ac:dyDescent="0.25">
      <c r="A81" s="40" t="s">
        <v>50</v>
      </c>
      <c r="B81" s="46" t="s">
        <v>536</v>
      </c>
      <c r="C81" s="47" t="s">
        <v>248</v>
      </c>
      <c r="D81" s="49" t="s">
        <v>15</v>
      </c>
      <c r="E81" s="49">
        <v>1</v>
      </c>
      <c r="F81" s="220">
        <v>0</v>
      </c>
      <c r="G81" s="221"/>
      <c r="H81" s="220">
        <f t="shared" ref="H81:H89" si="12">E81*F81</f>
        <v>0</v>
      </c>
      <c r="I81" s="64"/>
      <c r="J81" s="4"/>
    </row>
    <row r="82" spans="1:10" customFormat="1" x14ac:dyDescent="0.25">
      <c r="A82" s="40" t="s">
        <v>51</v>
      </c>
      <c r="B82" s="46" t="s">
        <v>536</v>
      </c>
      <c r="C82" s="47" t="s">
        <v>274</v>
      </c>
      <c r="D82" s="49" t="s">
        <v>7</v>
      </c>
      <c r="E82" s="49">
        <v>0.1</v>
      </c>
      <c r="F82" s="220">
        <v>0</v>
      </c>
      <c r="G82" s="221"/>
      <c r="H82" s="220">
        <f t="shared" si="12"/>
        <v>0</v>
      </c>
      <c r="I82" s="64"/>
      <c r="J82" s="4"/>
    </row>
    <row r="83" spans="1:10" customFormat="1" x14ac:dyDescent="0.25">
      <c r="A83" s="40" t="s">
        <v>60</v>
      </c>
      <c r="B83" s="46" t="s">
        <v>536</v>
      </c>
      <c r="C83" s="47" t="s">
        <v>249</v>
      </c>
      <c r="D83" s="49" t="s">
        <v>7</v>
      </c>
      <c r="E83" s="49">
        <v>0.1</v>
      </c>
      <c r="F83" s="220">
        <v>0</v>
      </c>
      <c r="G83" s="221"/>
      <c r="H83" s="220">
        <f t="shared" si="12"/>
        <v>0</v>
      </c>
      <c r="I83" s="64"/>
      <c r="J83" s="4"/>
    </row>
    <row r="84" spans="1:10" customFormat="1" x14ac:dyDescent="0.25">
      <c r="A84" s="40" t="s">
        <v>62</v>
      </c>
      <c r="B84" s="46" t="s">
        <v>536</v>
      </c>
      <c r="C84" s="47" t="s">
        <v>250</v>
      </c>
      <c r="D84" s="49" t="s">
        <v>101</v>
      </c>
      <c r="E84" s="49">
        <v>1.3</v>
      </c>
      <c r="F84" s="220">
        <v>0</v>
      </c>
      <c r="G84" s="221"/>
      <c r="H84" s="220">
        <f t="shared" si="12"/>
        <v>0</v>
      </c>
      <c r="I84" s="64"/>
      <c r="J84" s="4"/>
    </row>
    <row r="85" spans="1:10" customFormat="1" x14ac:dyDescent="0.25">
      <c r="A85" s="40" t="s">
        <v>64</v>
      </c>
      <c r="B85" s="46" t="s">
        <v>536</v>
      </c>
      <c r="C85" s="47" t="s">
        <v>251</v>
      </c>
      <c r="D85" s="49" t="s">
        <v>102</v>
      </c>
      <c r="E85" s="49">
        <v>10</v>
      </c>
      <c r="F85" s="220">
        <v>0</v>
      </c>
      <c r="G85" s="221"/>
      <c r="H85" s="220">
        <f t="shared" si="12"/>
        <v>0</v>
      </c>
      <c r="I85" s="64"/>
      <c r="J85" s="4"/>
    </row>
    <row r="86" spans="1:10" customFormat="1" x14ac:dyDescent="0.25">
      <c r="A86" s="40" t="s">
        <v>65</v>
      </c>
      <c r="B86" s="46" t="s">
        <v>536</v>
      </c>
      <c r="C86" s="47" t="s">
        <v>252</v>
      </c>
      <c r="D86" s="49" t="s">
        <v>7</v>
      </c>
      <c r="E86" s="49">
        <v>1.1000000000000001</v>
      </c>
      <c r="F86" s="220">
        <v>0</v>
      </c>
      <c r="G86" s="221"/>
      <c r="H86" s="220">
        <f t="shared" si="12"/>
        <v>0</v>
      </c>
      <c r="I86" s="64"/>
      <c r="J86" s="4"/>
    </row>
    <row r="87" spans="1:10" customFormat="1" x14ac:dyDescent="0.25">
      <c r="A87" s="40" t="s">
        <v>67</v>
      </c>
      <c r="B87" s="46" t="s">
        <v>536</v>
      </c>
      <c r="C87" s="47" t="s">
        <v>275</v>
      </c>
      <c r="D87" s="49" t="s">
        <v>15</v>
      </c>
      <c r="E87" s="49">
        <v>4</v>
      </c>
      <c r="F87" s="220">
        <v>0</v>
      </c>
      <c r="G87" s="221"/>
      <c r="H87" s="220">
        <f t="shared" si="12"/>
        <v>0</v>
      </c>
      <c r="I87" s="64"/>
      <c r="J87" s="4"/>
    </row>
    <row r="88" spans="1:10" customFormat="1" x14ac:dyDescent="0.25">
      <c r="A88" s="40" t="s">
        <v>68</v>
      </c>
      <c r="B88" s="46" t="s">
        <v>536</v>
      </c>
      <c r="C88" s="47" t="s">
        <v>276</v>
      </c>
      <c r="D88" s="49" t="s">
        <v>15</v>
      </c>
      <c r="E88" s="49">
        <v>2</v>
      </c>
      <c r="F88" s="220">
        <v>0</v>
      </c>
      <c r="G88" s="221"/>
      <c r="H88" s="220">
        <f t="shared" si="12"/>
        <v>0</v>
      </c>
      <c r="I88" s="64"/>
      <c r="J88" s="4"/>
    </row>
    <row r="89" spans="1:10" customFormat="1" ht="15.75" thickBot="1" x14ac:dyDescent="0.3">
      <c r="A89" s="89" t="s">
        <v>69</v>
      </c>
      <c r="B89" s="90" t="s">
        <v>536</v>
      </c>
      <c r="C89" s="91" t="s">
        <v>277</v>
      </c>
      <c r="D89" s="92" t="s">
        <v>102</v>
      </c>
      <c r="E89" s="92">
        <v>13.74</v>
      </c>
      <c r="F89" s="351">
        <v>0</v>
      </c>
      <c r="G89" s="349"/>
      <c r="H89" s="351">
        <f t="shared" si="12"/>
        <v>0</v>
      </c>
      <c r="I89" s="352"/>
      <c r="J89" s="4"/>
    </row>
    <row r="90" spans="1:10" customFormat="1" ht="15.75" thickBot="1" x14ac:dyDescent="0.3">
      <c r="A90" s="235"/>
      <c r="B90" s="236"/>
      <c r="C90" s="237" t="s">
        <v>497</v>
      </c>
      <c r="D90" s="238"/>
      <c r="E90" s="238"/>
      <c r="F90" s="239"/>
      <c r="G90" s="239"/>
      <c r="H90" s="240">
        <f>SUM(H71:H89)</f>
        <v>0</v>
      </c>
      <c r="I90" s="241">
        <f>SUM(I71:I89)</f>
        <v>0</v>
      </c>
      <c r="J90" s="4"/>
    </row>
    <row r="91" spans="1:10" customFormat="1" ht="15.75" thickBot="1" x14ac:dyDescent="0.3">
      <c r="A91" s="344"/>
      <c r="B91" s="345"/>
      <c r="C91" s="346" t="s">
        <v>498</v>
      </c>
      <c r="D91" s="254"/>
      <c r="E91" s="254"/>
      <c r="F91" s="257"/>
      <c r="G91" s="257"/>
      <c r="H91" s="257"/>
      <c r="I91" s="258">
        <f>H90+I90</f>
        <v>0</v>
      </c>
      <c r="J91" s="4"/>
    </row>
    <row r="92" spans="1:10" ht="22.5" customHeight="1" thickBot="1" x14ac:dyDescent="0.3">
      <c r="A92" s="233"/>
      <c r="B92" s="234" t="s">
        <v>389</v>
      </c>
      <c r="C92" s="406" t="s">
        <v>178</v>
      </c>
      <c r="D92" s="406"/>
      <c r="E92" s="406"/>
      <c r="F92" s="406"/>
      <c r="G92" s="406"/>
      <c r="H92" s="406"/>
      <c r="I92" s="407"/>
    </row>
    <row r="93" spans="1:10" customFormat="1" ht="40.5" customHeight="1" x14ac:dyDescent="0.25">
      <c r="A93" s="226" t="s">
        <v>10</v>
      </c>
      <c r="B93" s="227" t="s">
        <v>535</v>
      </c>
      <c r="C93" s="330" t="s">
        <v>194</v>
      </c>
      <c r="D93" s="229" t="s">
        <v>12</v>
      </c>
      <c r="E93" s="273">
        <v>3</v>
      </c>
      <c r="F93" s="350"/>
      <c r="G93" s="231">
        <v>0</v>
      </c>
      <c r="H93" s="350"/>
      <c r="I93" s="232">
        <f>E93*G93</f>
        <v>0</v>
      </c>
    </row>
    <row r="94" spans="1:10" customFormat="1" ht="38.25" x14ac:dyDescent="0.25">
      <c r="A94" s="40" t="s">
        <v>48</v>
      </c>
      <c r="B94" s="46" t="s">
        <v>536</v>
      </c>
      <c r="C94" s="41" t="s">
        <v>195</v>
      </c>
      <c r="D94" s="49" t="s">
        <v>12</v>
      </c>
      <c r="E94" s="49">
        <v>3</v>
      </c>
      <c r="F94" s="220">
        <v>0</v>
      </c>
      <c r="G94" s="221"/>
      <c r="H94" s="220">
        <f>E94*F94</f>
        <v>0</v>
      </c>
      <c r="I94" s="64"/>
    </row>
    <row r="95" spans="1:10" customFormat="1" ht="37.5" customHeight="1" x14ac:dyDescent="0.25">
      <c r="A95" s="36" t="s">
        <v>11</v>
      </c>
      <c r="B95" s="52" t="s">
        <v>535</v>
      </c>
      <c r="C95" s="37" t="s">
        <v>199</v>
      </c>
      <c r="D95" s="38" t="s">
        <v>12</v>
      </c>
      <c r="E95" s="222">
        <v>2.9</v>
      </c>
      <c r="F95" s="221"/>
      <c r="G95" s="219">
        <v>0</v>
      </c>
      <c r="H95" s="221"/>
      <c r="I95" s="224">
        <f>E95*G95</f>
        <v>0</v>
      </c>
    </row>
    <row r="96" spans="1:10" customFormat="1" ht="38.25" x14ac:dyDescent="0.25">
      <c r="A96" s="40" t="s">
        <v>50</v>
      </c>
      <c r="B96" s="46" t="s">
        <v>536</v>
      </c>
      <c r="C96" s="41" t="s">
        <v>200</v>
      </c>
      <c r="D96" s="49" t="s">
        <v>12</v>
      </c>
      <c r="E96" s="49">
        <v>2.9</v>
      </c>
      <c r="F96" s="220">
        <v>0</v>
      </c>
      <c r="G96" s="221"/>
      <c r="H96" s="220">
        <f>E96*F96</f>
        <v>0</v>
      </c>
      <c r="I96" s="64"/>
    </row>
    <row r="97" spans="1:12" customFormat="1" x14ac:dyDescent="0.25">
      <c r="A97" s="40" t="s">
        <v>51</v>
      </c>
      <c r="B97" s="46" t="s">
        <v>536</v>
      </c>
      <c r="C97" s="41" t="s">
        <v>204</v>
      </c>
      <c r="D97" s="49" t="s">
        <v>15</v>
      </c>
      <c r="E97" s="49">
        <v>2</v>
      </c>
      <c r="F97" s="220">
        <v>0</v>
      </c>
      <c r="G97" s="221"/>
      <c r="H97" s="221"/>
      <c r="I97" s="64"/>
    </row>
    <row r="98" spans="1:12" customFormat="1" x14ac:dyDescent="0.25">
      <c r="A98" s="36" t="s">
        <v>39</v>
      </c>
      <c r="B98" s="52" t="s">
        <v>535</v>
      </c>
      <c r="C98" s="37" t="s">
        <v>54</v>
      </c>
      <c r="D98" s="38" t="s">
        <v>12</v>
      </c>
      <c r="E98" s="222">
        <v>11.3</v>
      </c>
      <c r="F98" s="221"/>
      <c r="G98" s="219">
        <v>0</v>
      </c>
      <c r="H98" s="221"/>
      <c r="I98" s="224">
        <f>E98*G98</f>
        <v>0</v>
      </c>
    </row>
    <row r="99" spans="1:12" customFormat="1" x14ac:dyDescent="0.25">
      <c r="A99" s="40" t="s">
        <v>52</v>
      </c>
      <c r="B99" s="46" t="s">
        <v>536</v>
      </c>
      <c r="C99" s="47" t="s">
        <v>201</v>
      </c>
      <c r="D99" s="49" t="s">
        <v>12</v>
      </c>
      <c r="E99" s="322">
        <v>11.3</v>
      </c>
      <c r="F99" s="220">
        <v>0</v>
      </c>
      <c r="G99" s="221"/>
      <c r="H99" s="220">
        <f>E99*F99</f>
        <v>0</v>
      </c>
      <c r="I99" s="64"/>
    </row>
    <row r="100" spans="1:12" customFormat="1" x14ac:dyDescent="0.25">
      <c r="A100" s="36" t="s">
        <v>13</v>
      </c>
      <c r="B100" s="52" t="s">
        <v>535</v>
      </c>
      <c r="C100" s="51" t="s">
        <v>57</v>
      </c>
      <c r="D100" s="38" t="s">
        <v>7</v>
      </c>
      <c r="E100" s="222">
        <v>3</v>
      </c>
      <c r="F100" s="218"/>
      <c r="G100" s="219">
        <v>0</v>
      </c>
      <c r="H100" s="218"/>
      <c r="I100" s="224">
        <f>E100*G100</f>
        <v>0</v>
      </c>
      <c r="J100" s="4"/>
      <c r="L100" s="2"/>
    </row>
    <row r="101" spans="1:12" customFormat="1" x14ac:dyDescent="0.25">
      <c r="A101" s="40" t="s">
        <v>14</v>
      </c>
      <c r="B101" s="46" t="s">
        <v>536</v>
      </c>
      <c r="C101" s="47" t="s">
        <v>37</v>
      </c>
      <c r="D101" s="49" t="s">
        <v>7</v>
      </c>
      <c r="E101" s="322">
        <f>1.25*E100</f>
        <v>3.75</v>
      </c>
      <c r="F101" s="220">
        <v>0</v>
      </c>
      <c r="G101" s="221"/>
      <c r="H101" s="220">
        <f>E101*F101</f>
        <v>0</v>
      </c>
      <c r="I101" s="64"/>
    </row>
    <row r="102" spans="1:12" customFormat="1" ht="25.5" x14ac:dyDescent="0.25">
      <c r="A102" s="36" t="s">
        <v>42</v>
      </c>
      <c r="B102" s="52" t="s">
        <v>535</v>
      </c>
      <c r="C102" s="51" t="s">
        <v>128</v>
      </c>
      <c r="D102" s="38" t="s">
        <v>15</v>
      </c>
      <c r="E102" s="38">
        <v>2</v>
      </c>
      <c r="F102" s="218"/>
      <c r="G102" s="219">
        <v>0</v>
      </c>
      <c r="H102" s="218"/>
      <c r="I102" s="224">
        <f>E102*G102</f>
        <v>0</v>
      </c>
      <c r="J102" s="4"/>
    </row>
    <row r="103" spans="1:12" customFormat="1" x14ac:dyDescent="0.25">
      <c r="A103" s="40" t="s">
        <v>44</v>
      </c>
      <c r="B103" s="46" t="s">
        <v>536</v>
      </c>
      <c r="C103" s="47" t="s">
        <v>58</v>
      </c>
      <c r="D103" s="49" t="s">
        <v>15</v>
      </c>
      <c r="E103" s="49">
        <v>2</v>
      </c>
      <c r="F103" s="220">
        <v>0</v>
      </c>
      <c r="G103" s="221"/>
      <c r="H103" s="220">
        <f t="shared" ref="H103:H107" si="13">E103*F103</f>
        <v>0</v>
      </c>
      <c r="I103" s="64"/>
      <c r="J103" s="4"/>
    </row>
    <row r="104" spans="1:12" customFormat="1" x14ac:dyDescent="0.25">
      <c r="A104" s="40" t="s">
        <v>83</v>
      </c>
      <c r="B104" s="46" t="s">
        <v>536</v>
      </c>
      <c r="C104" s="47" t="s">
        <v>61</v>
      </c>
      <c r="D104" s="49" t="s">
        <v>15</v>
      </c>
      <c r="E104" s="49">
        <v>4</v>
      </c>
      <c r="F104" s="220">
        <v>0</v>
      </c>
      <c r="G104" s="221"/>
      <c r="H104" s="220">
        <f t="shared" si="13"/>
        <v>0</v>
      </c>
      <c r="I104" s="64"/>
      <c r="J104" s="4"/>
    </row>
    <row r="105" spans="1:12" customFormat="1" x14ac:dyDescent="0.25">
      <c r="A105" s="40" t="s">
        <v>144</v>
      </c>
      <c r="B105" s="46" t="s">
        <v>536</v>
      </c>
      <c r="C105" s="47" t="s">
        <v>63</v>
      </c>
      <c r="D105" s="49" t="s">
        <v>15</v>
      </c>
      <c r="E105" s="49">
        <v>2</v>
      </c>
      <c r="F105" s="220">
        <v>0</v>
      </c>
      <c r="G105" s="221"/>
      <c r="H105" s="220">
        <f t="shared" si="13"/>
        <v>0</v>
      </c>
      <c r="I105" s="64"/>
      <c r="J105" s="4"/>
    </row>
    <row r="106" spans="1:12" customFormat="1" x14ac:dyDescent="0.25">
      <c r="A106" s="40" t="s">
        <v>391</v>
      </c>
      <c r="B106" s="46" t="s">
        <v>536</v>
      </c>
      <c r="C106" s="47" t="s">
        <v>66</v>
      </c>
      <c r="D106" s="49" t="s">
        <v>15</v>
      </c>
      <c r="E106" s="49">
        <v>6</v>
      </c>
      <c r="F106" s="220">
        <v>0</v>
      </c>
      <c r="G106" s="218"/>
      <c r="H106" s="220">
        <f t="shared" si="13"/>
        <v>0</v>
      </c>
      <c r="I106" s="326"/>
    </row>
    <row r="107" spans="1:12" customFormat="1" x14ac:dyDescent="0.25">
      <c r="A107" s="40" t="s">
        <v>396</v>
      </c>
      <c r="B107" s="46" t="s">
        <v>536</v>
      </c>
      <c r="C107" s="47" t="s">
        <v>220</v>
      </c>
      <c r="D107" s="49" t="s">
        <v>15</v>
      </c>
      <c r="E107" s="49">
        <v>14</v>
      </c>
      <c r="F107" s="220">
        <v>0</v>
      </c>
      <c r="G107" s="221"/>
      <c r="H107" s="220">
        <f t="shared" si="13"/>
        <v>0</v>
      </c>
      <c r="I107" s="64"/>
      <c r="J107" s="4"/>
    </row>
    <row r="108" spans="1:12" customFormat="1" x14ac:dyDescent="0.25">
      <c r="A108" s="36" t="s">
        <v>45</v>
      </c>
      <c r="B108" s="52" t="s">
        <v>535</v>
      </c>
      <c r="C108" s="51" t="s">
        <v>152</v>
      </c>
      <c r="D108" s="38" t="s">
        <v>15</v>
      </c>
      <c r="E108" s="323">
        <v>1</v>
      </c>
      <c r="F108" s="218"/>
      <c r="G108" s="219">
        <v>0</v>
      </c>
      <c r="H108" s="218"/>
      <c r="I108" s="224">
        <f t="shared" ref="I108:I109" si="14">E108*G108</f>
        <v>0</v>
      </c>
      <c r="J108" s="4"/>
      <c r="L108" s="2"/>
    </row>
    <row r="109" spans="1:12" customFormat="1" x14ac:dyDescent="0.25">
      <c r="A109" s="36" t="s">
        <v>16</v>
      </c>
      <c r="B109" s="52" t="s">
        <v>535</v>
      </c>
      <c r="C109" s="51" t="s">
        <v>55</v>
      </c>
      <c r="D109" s="38" t="s">
        <v>15</v>
      </c>
      <c r="E109" s="323">
        <v>1</v>
      </c>
      <c r="F109" s="221"/>
      <c r="G109" s="219">
        <v>0</v>
      </c>
      <c r="H109" s="221"/>
      <c r="I109" s="224">
        <f t="shared" si="14"/>
        <v>0</v>
      </c>
    </row>
    <row r="110" spans="1:12" customFormat="1" x14ac:dyDescent="0.25">
      <c r="A110" s="40" t="s">
        <v>17</v>
      </c>
      <c r="B110" s="46" t="s">
        <v>536</v>
      </c>
      <c r="C110" s="47" t="s">
        <v>202</v>
      </c>
      <c r="D110" s="49" t="s">
        <v>15</v>
      </c>
      <c r="E110" s="325">
        <v>1</v>
      </c>
      <c r="F110" s="220">
        <v>0</v>
      </c>
      <c r="G110" s="218"/>
      <c r="H110" s="220">
        <f>E110*F110</f>
        <v>0</v>
      </c>
      <c r="I110" s="61"/>
      <c r="J110" s="4"/>
    </row>
    <row r="111" spans="1:12" customFormat="1" ht="15.75" thickBot="1" x14ac:dyDescent="0.3">
      <c r="A111" s="120" t="s">
        <v>18</v>
      </c>
      <c r="B111" s="121" t="s">
        <v>535</v>
      </c>
      <c r="C111" s="122" t="s">
        <v>56</v>
      </c>
      <c r="D111" s="123" t="s">
        <v>15</v>
      </c>
      <c r="E111" s="348">
        <v>1</v>
      </c>
      <c r="F111" s="349"/>
      <c r="G111" s="335">
        <v>0</v>
      </c>
      <c r="H111" s="349"/>
      <c r="I111" s="337">
        <f>E111*G111</f>
        <v>0</v>
      </c>
      <c r="J111" s="4"/>
    </row>
    <row r="112" spans="1:12" customFormat="1" ht="15.75" thickBot="1" x14ac:dyDescent="0.3">
      <c r="A112" s="235"/>
      <c r="B112" s="236"/>
      <c r="C112" s="237" t="s">
        <v>497</v>
      </c>
      <c r="D112" s="238"/>
      <c r="E112" s="238"/>
      <c r="F112" s="239"/>
      <c r="G112" s="239"/>
      <c r="H112" s="240">
        <f>SUM(H93:H111)</f>
        <v>0</v>
      </c>
      <c r="I112" s="241">
        <f>SUM(I93:I111)</f>
        <v>0</v>
      </c>
      <c r="J112" s="4"/>
    </row>
    <row r="113" spans="1:12" customFormat="1" ht="15.75" thickBot="1" x14ac:dyDescent="0.3">
      <c r="A113" s="344"/>
      <c r="B113" s="345"/>
      <c r="C113" s="346" t="s">
        <v>498</v>
      </c>
      <c r="D113" s="254"/>
      <c r="E113" s="254"/>
      <c r="F113" s="257"/>
      <c r="G113" s="257"/>
      <c r="H113" s="257"/>
      <c r="I113" s="258">
        <f>H112+I112</f>
        <v>0</v>
      </c>
      <c r="J113" s="4"/>
    </row>
    <row r="114" spans="1:12" ht="22.5" customHeight="1" thickBot="1" x14ac:dyDescent="0.3">
      <c r="A114" s="233"/>
      <c r="B114" s="234" t="s">
        <v>390</v>
      </c>
      <c r="C114" s="406" t="s">
        <v>207</v>
      </c>
      <c r="D114" s="406"/>
      <c r="E114" s="406"/>
      <c r="F114" s="406"/>
      <c r="G114" s="406"/>
      <c r="H114" s="406"/>
      <c r="I114" s="407"/>
    </row>
    <row r="115" spans="1:12" customFormat="1" x14ac:dyDescent="0.25">
      <c r="A115" s="226" t="s">
        <v>10</v>
      </c>
      <c r="B115" s="227" t="s">
        <v>535</v>
      </c>
      <c r="C115" s="228" t="s">
        <v>208</v>
      </c>
      <c r="D115" s="229" t="s">
        <v>15</v>
      </c>
      <c r="E115" s="347">
        <v>1</v>
      </c>
      <c r="F115" s="230"/>
      <c r="G115" s="231">
        <v>0</v>
      </c>
      <c r="H115" s="230"/>
      <c r="I115" s="232">
        <f>E115*G115</f>
        <v>0</v>
      </c>
      <c r="J115" s="4"/>
      <c r="L115" s="2"/>
    </row>
    <row r="116" spans="1:12" customFormat="1" x14ac:dyDescent="0.25">
      <c r="A116" s="40" t="s">
        <v>48</v>
      </c>
      <c r="B116" s="46" t="s">
        <v>536</v>
      </c>
      <c r="C116" s="47" t="s">
        <v>209</v>
      </c>
      <c r="D116" s="49" t="s">
        <v>15</v>
      </c>
      <c r="E116" s="49">
        <v>1</v>
      </c>
      <c r="F116" s="220">
        <v>0</v>
      </c>
      <c r="G116" s="221"/>
      <c r="H116" s="220">
        <f t="shared" ref="H116:H119" si="15">E116*F116</f>
        <v>0</v>
      </c>
      <c r="I116" s="64"/>
      <c r="J116" s="4"/>
    </row>
    <row r="117" spans="1:12" customFormat="1" x14ac:dyDescent="0.25">
      <c r="A117" s="40" t="s">
        <v>49</v>
      </c>
      <c r="B117" s="46" t="s">
        <v>536</v>
      </c>
      <c r="C117" s="47" t="s">
        <v>210</v>
      </c>
      <c r="D117" s="49" t="s">
        <v>15</v>
      </c>
      <c r="E117" s="49">
        <v>3</v>
      </c>
      <c r="F117" s="220">
        <v>0</v>
      </c>
      <c r="G117" s="221"/>
      <c r="H117" s="220">
        <f t="shared" si="15"/>
        <v>0</v>
      </c>
      <c r="I117" s="64"/>
      <c r="J117" s="4"/>
    </row>
    <row r="118" spans="1:12" customFormat="1" x14ac:dyDescent="0.25">
      <c r="A118" s="40" t="s">
        <v>138</v>
      </c>
      <c r="B118" s="46" t="s">
        <v>536</v>
      </c>
      <c r="C118" s="47" t="s">
        <v>211</v>
      </c>
      <c r="D118" s="49" t="s">
        <v>15</v>
      </c>
      <c r="E118" s="49">
        <v>1</v>
      </c>
      <c r="F118" s="220">
        <v>0</v>
      </c>
      <c r="G118" s="221"/>
      <c r="H118" s="220">
        <f t="shared" si="15"/>
        <v>0</v>
      </c>
      <c r="I118" s="64"/>
    </row>
    <row r="119" spans="1:12" customFormat="1" x14ac:dyDescent="0.25">
      <c r="A119" s="40" t="s">
        <v>137</v>
      </c>
      <c r="B119" s="46" t="s">
        <v>536</v>
      </c>
      <c r="C119" s="47" t="s">
        <v>237</v>
      </c>
      <c r="D119" s="49" t="s">
        <v>15</v>
      </c>
      <c r="E119" s="49">
        <v>1</v>
      </c>
      <c r="F119" s="220">
        <v>0</v>
      </c>
      <c r="G119" s="221"/>
      <c r="H119" s="220">
        <f t="shared" si="15"/>
        <v>0</v>
      </c>
      <c r="I119" s="64"/>
    </row>
    <row r="120" spans="1:12" customFormat="1" ht="25.5" x14ac:dyDescent="0.25">
      <c r="A120" s="100" t="s">
        <v>11</v>
      </c>
      <c r="B120" s="99" t="s">
        <v>535</v>
      </c>
      <c r="C120" s="37" t="s">
        <v>212</v>
      </c>
      <c r="D120" s="69" t="s">
        <v>12</v>
      </c>
      <c r="E120" s="38">
        <v>4</v>
      </c>
      <c r="F120" s="221"/>
      <c r="G120" s="219">
        <v>0</v>
      </c>
      <c r="H120" s="221"/>
      <c r="I120" s="224">
        <f>E120*G120</f>
        <v>0</v>
      </c>
      <c r="J120" s="4"/>
    </row>
    <row r="121" spans="1:12" customFormat="1" x14ac:dyDescent="0.25">
      <c r="A121" s="40" t="s">
        <v>50</v>
      </c>
      <c r="B121" s="46" t="s">
        <v>536</v>
      </c>
      <c r="C121" s="47" t="s">
        <v>213</v>
      </c>
      <c r="D121" s="49" t="s">
        <v>12</v>
      </c>
      <c r="E121" s="49">
        <v>4</v>
      </c>
      <c r="F121" s="220">
        <v>0</v>
      </c>
      <c r="G121" s="221"/>
      <c r="H121" s="220">
        <f t="shared" ref="H121:H126" si="16">E121*F121</f>
        <v>0</v>
      </c>
      <c r="I121" s="64"/>
      <c r="J121" s="4"/>
    </row>
    <row r="122" spans="1:12" customFormat="1" x14ac:dyDescent="0.25">
      <c r="A122" s="40" t="s">
        <v>51</v>
      </c>
      <c r="B122" s="46" t="s">
        <v>536</v>
      </c>
      <c r="C122" s="47" t="s">
        <v>214</v>
      </c>
      <c r="D122" s="49" t="s">
        <v>15</v>
      </c>
      <c r="E122" s="49">
        <v>2</v>
      </c>
      <c r="F122" s="220">
        <v>0</v>
      </c>
      <c r="G122" s="221"/>
      <c r="H122" s="220">
        <f t="shared" si="16"/>
        <v>0</v>
      </c>
      <c r="I122" s="64"/>
      <c r="J122" s="4"/>
    </row>
    <row r="123" spans="1:12" customFormat="1" x14ac:dyDescent="0.25">
      <c r="A123" s="40" t="s">
        <v>60</v>
      </c>
      <c r="B123" s="46" t="s">
        <v>536</v>
      </c>
      <c r="C123" s="47" t="s">
        <v>233</v>
      </c>
      <c r="D123" s="49" t="s">
        <v>101</v>
      </c>
      <c r="E123" s="49">
        <v>3</v>
      </c>
      <c r="F123" s="220">
        <v>0</v>
      </c>
      <c r="G123" s="221"/>
      <c r="H123" s="220">
        <f t="shared" si="16"/>
        <v>0</v>
      </c>
      <c r="I123" s="64"/>
      <c r="J123" s="4"/>
    </row>
    <row r="124" spans="1:12" customFormat="1" x14ac:dyDescent="0.25">
      <c r="A124" s="40" t="s">
        <v>62</v>
      </c>
      <c r="B124" s="46" t="s">
        <v>536</v>
      </c>
      <c r="C124" s="47" t="s">
        <v>234</v>
      </c>
      <c r="D124" s="49" t="s">
        <v>15</v>
      </c>
      <c r="E124" s="49">
        <v>2</v>
      </c>
      <c r="F124" s="220">
        <v>0</v>
      </c>
      <c r="G124" s="221"/>
      <c r="H124" s="220">
        <f t="shared" si="16"/>
        <v>0</v>
      </c>
      <c r="I124" s="64"/>
      <c r="J124" s="4"/>
    </row>
    <row r="125" spans="1:12" customFormat="1" x14ac:dyDescent="0.25">
      <c r="A125" s="40" t="s">
        <v>64</v>
      </c>
      <c r="B125" s="46" t="s">
        <v>536</v>
      </c>
      <c r="C125" s="47" t="s">
        <v>235</v>
      </c>
      <c r="D125" s="49" t="s">
        <v>15</v>
      </c>
      <c r="E125" s="49">
        <v>10</v>
      </c>
      <c r="F125" s="220">
        <v>0</v>
      </c>
      <c r="G125" s="221"/>
      <c r="H125" s="220">
        <f t="shared" si="16"/>
        <v>0</v>
      </c>
      <c r="I125" s="64"/>
      <c r="J125" s="4"/>
    </row>
    <row r="126" spans="1:12" customFormat="1" x14ac:dyDescent="0.25">
      <c r="A126" s="40" t="s">
        <v>65</v>
      </c>
      <c r="B126" s="46" t="s">
        <v>536</v>
      </c>
      <c r="C126" s="47" t="s">
        <v>236</v>
      </c>
      <c r="D126" s="49" t="s">
        <v>15</v>
      </c>
      <c r="E126" s="49">
        <v>2</v>
      </c>
      <c r="F126" s="220">
        <v>0</v>
      </c>
      <c r="G126" s="221"/>
      <c r="H126" s="220">
        <f t="shared" si="16"/>
        <v>0</v>
      </c>
      <c r="I126" s="64"/>
      <c r="J126" s="4"/>
    </row>
    <row r="127" spans="1:12" customFormat="1" x14ac:dyDescent="0.25">
      <c r="A127" s="100" t="s">
        <v>39</v>
      </c>
      <c r="B127" s="99" t="s">
        <v>535</v>
      </c>
      <c r="C127" s="37" t="s">
        <v>215</v>
      </c>
      <c r="D127" s="38" t="s">
        <v>12</v>
      </c>
      <c r="E127" s="222">
        <v>2.2000000000000002</v>
      </c>
      <c r="F127" s="221"/>
      <c r="G127" s="219">
        <v>0</v>
      </c>
      <c r="H127" s="221"/>
      <c r="I127" s="224">
        <f>E127*G127</f>
        <v>0</v>
      </c>
      <c r="J127" s="4"/>
    </row>
    <row r="128" spans="1:12" customFormat="1" x14ac:dyDescent="0.25">
      <c r="A128" s="40" t="s">
        <v>52</v>
      </c>
      <c r="B128" s="46" t="s">
        <v>536</v>
      </c>
      <c r="C128" s="47" t="s">
        <v>201</v>
      </c>
      <c r="D128" s="49" t="s">
        <v>12</v>
      </c>
      <c r="E128" s="322">
        <v>2.2000000000000002</v>
      </c>
      <c r="F128" s="220">
        <v>0</v>
      </c>
      <c r="G128" s="221"/>
      <c r="H128" s="220">
        <f t="shared" ref="H128:H129" si="17">E128*F128</f>
        <v>0</v>
      </c>
      <c r="I128" s="64"/>
      <c r="J128" s="4"/>
    </row>
    <row r="129" spans="1:12" customFormat="1" x14ac:dyDescent="0.25">
      <c r="A129" s="40" t="s">
        <v>53</v>
      </c>
      <c r="B129" s="46" t="s">
        <v>536</v>
      </c>
      <c r="C129" s="47" t="s">
        <v>223</v>
      </c>
      <c r="D129" s="49" t="s">
        <v>15</v>
      </c>
      <c r="E129" s="325">
        <v>2</v>
      </c>
      <c r="F129" s="220">
        <v>0</v>
      </c>
      <c r="G129" s="221"/>
      <c r="H129" s="220">
        <f t="shared" si="17"/>
        <v>0</v>
      </c>
      <c r="I129" s="64"/>
      <c r="J129" s="4"/>
    </row>
    <row r="130" spans="1:12" customFormat="1" x14ac:dyDescent="0.25">
      <c r="A130" s="100" t="s">
        <v>13</v>
      </c>
      <c r="B130" s="99" t="s">
        <v>535</v>
      </c>
      <c r="C130" s="37" t="s">
        <v>216</v>
      </c>
      <c r="D130" s="38" t="s">
        <v>15</v>
      </c>
      <c r="E130" s="38">
        <v>2</v>
      </c>
      <c r="F130" s="221"/>
      <c r="G130" s="219">
        <v>0</v>
      </c>
      <c r="H130" s="221"/>
      <c r="I130" s="224">
        <f>E130*G130</f>
        <v>0</v>
      </c>
      <c r="J130" s="4"/>
    </row>
    <row r="131" spans="1:12" customFormat="1" x14ac:dyDescent="0.25">
      <c r="A131" s="40" t="s">
        <v>14</v>
      </c>
      <c r="B131" s="46" t="s">
        <v>536</v>
      </c>
      <c r="C131" s="47" t="s">
        <v>217</v>
      </c>
      <c r="D131" s="49" t="s">
        <v>15</v>
      </c>
      <c r="E131" s="49">
        <v>1</v>
      </c>
      <c r="F131" s="220">
        <v>0</v>
      </c>
      <c r="G131" s="221"/>
      <c r="H131" s="220">
        <f t="shared" ref="H131:H132" si="18">E131*F131</f>
        <v>0</v>
      </c>
      <c r="I131" s="64"/>
      <c r="J131" s="4"/>
    </row>
    <row r="132" spans="1:12" customFormat="1" x14ac:dyDescent="0.25">
      <c r="A132" s="40" t="s">
        <v>73</v>
      </c>
      <c r="B132" s="46" t="s">
        <v>536</v>
      </c>
      <c r="C132" s="47" t="s">
        <v>218</v>
      </c>
      <c r="D132" s="49" t="s">
        <v>15</v>
      </c>
      <c r="E132" s="49">
        <v>1</v>
      </c>
      <c r="F132" s="220">
        <v>0</v>
      </c>
      <c r="G132" s="221"/>
      <c r="H132" s="220">
        <f t="shared" si="18"/>
        <v>0</v>
      </c>
      <c r="I132" s="64"/>
      <c r="J132" s="4"/>
    </row>
    <row r="133" spans="1:12" customFormat="1" x14ac:dyDescent="0.25">
      <c r="A133" s="36" t="s">
        <v>42</v>
      </c>
      <c r="B133" s="52" t="s">
        <v>535</v>
      </c>
      <c r="C133" s="51" t="s">
        <v>152</v>
      </c>
      <c r="D133" s="38" t="s">
        <v>15</v>
      </c>
      <c r="E133" s="323">
        <v>1</v>
      </c>
      <c r="F133" s="218"/>
      <c r="G133" s="219">
        <v>0</v>
      </c>
      <c r="H133" s="218"/>
      <c r="I133" s="224">
        <f t="shared" ref="I133:I134" si="19">E133*G133</f>
        <v>0</v>
      </c>
      <c r="J133" s="4"/>
      <c r="L133" s="2"/>
    </row>
    <row r="134" spans="1:12" customFormat="1" x14ac:dyDescent="0.25">
      <c r="A134" s="36" t="s">
        <v>45</v>
      </c>
      <c r="B134" s="52" t="s">
        <v>535</v>
      </c>
      <c r="C134" s="51" t="s">
        <v>55</v>
      </c>
      <c r="D134" s="38" t="s">
        <v>15</v>
      </c>
      <c r="E134" s="323">
        <v>1</v>
      </c>
      <c r="F134" s="221"/>
      <c r="G134" s="219">
        <v>0</v>
      </c>
      <c r="H134" s="221"/>
      <c r="I134" s="224">
        <f t="shared" si="19"/>
        <v>0</v>
      </c>
    </row>
    <row r="135" spans="1:12" customFormat="1" x14ac:dyDescent="0.25">
      <c r="A135" s="40" t="s">
        <v>46</v>
      </c>
      <c r="B135" s="46" t="s">
        <v>536</v>
      </c>
      <c r="C135" s="47" t="s">
        <v>219</v>
      </c>
      <c r="D135" s="49" t="s">
        <v>15</v>
      </c>
      <c r="E135" s="325">
        <v>1</v>
      </c>
      <c r="F135" s="220">
        <v>0</v>
      </c>
      <c r="G135" s="218"/>
      <c r="H135" s="220">
        <f>E135*F135</f>
        <v>0</v>
      </c>
      <c r="I135" s="61"/>
      <c r="J135" s="4"/>
    </row>
    <row r="136" spans="1:12" customFormat="1" x14ac:dyDescent="0.25">
      <c r="A136" s="100" t="s">
        <v>16</v>
      </c>
      <c r="B136" s="99" t="s">
        <v>535</v>
      </c>
      <c r="C136" s="37" t="s">
        <v>56</v>
      </c>
      <c r="D136" s="69" t="s">
        <v>15</v>
      </c>
      <c r="E136" s="324">
        <v>1</v>
      </c>
      <c r="F136" s="221"/>
      <c r="G136" s="219">
        <v>0</v>
      </c>
      <c r="H136" s="221"/>
      <c r="I136" s="224">
        <f t="shared" ref="I136:I137" si="20">E136*G136</f>
        <v>0</v>
      </c>
      <c r="J136" s="4"/>
    </row>
    <row r="137" spans="1:12" customFormat="1" ht="25.5" x14ac:dyDescent="0.25">
      <c r="A137" s="36" t="s">
        <v>18</v>
      </c>
      <c r="B137" s="52" t="s">
        <v>535</v>
      </c>
      <c r="C137" s="51" t="s">
        <v>129</v>
      </c>
      <c r="D137" s="38" t="s">
        <v>15</v>
      </c>
      <c r="E137" s="38">
        <v>1</v>
      </c>
      <c r="F137" s="218"/>
      <c r="G137" s="219">
        <v>0</v>
      </c>
      <c r="H137" s="218"/>
      <c r="I137" s="224">
        <f t="shared" si="20"/>
        <v>0</v>
      </c>
      <c r="L137" s="84"/>
    </row>
    <row r="138" spans="1:12" customFormat="1" x14ac:dyDescent="0.25">
      <c r="A138" s="40" t="s">
        <v>90</v>
      </c>
      <c r="B138" s="46" t="s">
        <v>536</v>
      </c>
      <c r="C138" s="83" t="s">
        <v>221</v>
      </c>
      <c r="D138" s="49" t="s">
        <v>15</v>
      </c>
      <c r="E138" s="49">
        <v>1</v>
      </c>
      <c r="F138" s="220">
        <v>0</v>
      </c>
      <c r="G138" s="221"/>
      <c r="H138" s="220">
        <f t="shared" ref="H138:H142" si="21">E138*F138</f>
        <v>0</v>
      </c>
      <c r="I138" s="64"/>
    </row>
    <row r="139" spans="1:12" customFormat="1" x14ac:dyDescent="0.25">
      <c r="A139" s="40" t="s">
        <v>97</v>
      </c>
      <c r="B139" s="46" t="s">
        <v>536</v>
      </c>
      <c r="C139" s="47" t="s">
        <v>222</v>
      </c>
      <c r="D139" s="49" t="s">
        <v>15</v>
      </c>
      <c r="E139" s="49">
        <v>1</v>
      </c>
      <c r="F139" s="220">
        <v>0</v>
      </c>
      <c r="G139" s="221"/>
      <c r="H139" s="220">
        <f t="shared" si="21"/>
        <v>0</v>
      </c>
      <c r="I139" s="64"/>
    </row>
    <row r="140" spans="1:12" customFormat="1" x14ac:dyDescent="0.25">
      <c r="A140" s="40" t="s">
        <v>98</v>
      </c>
      <c r="B140" s="46" t="s">
        <v>536</v>
      </c>
      <c r="C140" s="47" t="s">
        <v>71</v>
      </c>
      <c r="D140" s="49" t="s">
        <v>15</v>
      </c>
      <c r="E140" s="49">
        <v>3</v>
      </c>
      <c r="F140" s="220">
        <v>0</v>
      </c>
      <c r="G140" s="221"/>
      <c r="H140" s="220">
        <f t="shared" si="21"/>
        <v>0</v>
      </c>
      <c r="I140" s="64"/>
    </row>
    <row r="141" spans="1:12" customFormat="1" x14ac:dyDescent="0.25">
      <c r="A141" s="40" t="s">
        <v>99</v>
      </c>
      <c r="B141" s="46" t="s">
        <v>536</v>
      </c>
      <c r="C141" s="47" t="s">
        <v>72</v>
      </c>
      <c r="D141" s="49" t="s">
        <v>15</v>
      </c>
      <c r="E141" s="49">
        <v>2</v>
      </c>
      <c r="F141" s="220">
        <v>0</v>
      </c>
      <c r="G141" s="221"/>
      <c r="H141" s="220">
        <f t="shared" si="21"/>
        <v>0</v>
      </c>
      <c r="I141" s="64"/>
    </row>
    <row r="142" spans="1:12" customFormat="1" x14ac:dyDescent="0.25">
      <c r="A142" s="40" t="s">
        <v>100</v>
      </c>
      <c r="B142" s="46" t="s">
        <v>536</v>
      </c>
      <c r="C142" s="47" t="s">
        <v>66</v>
      </c>
      <c r="D142" s="49" t="s">
        <v>15</v>
      </c>
      <c r="E142" s="49">
        <v>1</v>
      </c>
      <c r="F142" s="220">
        <v>0</v>
      </c>
      <c r="G142" s="218"/>
      <c r="H142" s="220">
        <f t="shared" si="21"/>
        <v>0</v>
      </c>
      <c r="I142" s="326"/>
    </row>
    <row r="143" spans="1:12" customFormat="1" x14ac:dyDescent="0.25">
      <c r="A143" s="36" t="s">
        <v>19</v>
      </c>
      <c r="B143" s="52" t="s">
        <v>535</v>
      </c>
      <c r="C143" s="51" t="s">
        <v>224</v>
      </c>
      <c r="D143" s="38" t="s">
        <v>15</v>
      </c>
      <c r="E143" s="38">
        <v>1</v>
      </c>
      <c r="F143" s="218"/>
      <c r="G143" s="219">
        <v>0</v>
      </c>
      <c r="H143" s="218"/>
      <c r="I143" s="224">
        <f>E143*G143</f>
        <v>0</v>
      </c>
      <c r="L143" s="84"/>
    </row>
    <row r="144" spans="1:12" customFormat="1" x14ac:dyDescent="0.25">
      <c r="A144" s="40" t="s">
        <v>91</v>
      </c>
      <c r="B144" s="46" t="s">
        <v>536</v>
      </c>
      <c r="C144" s="47" t="s">
        <v>409</v>
      </c>
      <c r="D144" s="49" t="s">
        <v>7</v>
      </c>
      <c r="E144" s="49">
        <v>1.1100000000000001</v>
      </c>
      <c r="F144" s="220">
        <v>0</v>
      </c>
      <c r="G144" s="221"/>
      <c r="H144" s="220">
        <f>E144*F144</f>
        <v>0</v>
      </c>
      <c r="I144" s="64"/>
      <c r="J144" s="4"/>
    </row>
    <row r="145" spans="1:12" customFormat="1" x14ac:dyDescent="0.25">
      <c r="A145" s="36" t="s">
        <v>20</v>
      </c>
      <c r="B145" s="52" t="s">
        <v>535</v>
      </c>
      <c r="C145" s="51" t="s">
        <v>228</v>
      </c>
      <c r="D145" s="38" t="s">
        <v>254</v>
      </c>
      <c r="E145" s="38">
        <v>1</v>
      </c>
      <c r="F145" s="218"/>
      <c r="G145" s="219">
        <v>0</v>
      </c>
      <c r="H145" s="218"/>
      <c r="I145" s="224">
        <f>E145*G145</f>
        <v>0</v>
      </c>
      <c r="L145" s="84"/>
    </row>
    <row r="146" spans="1:12" customFormat="1" x14ac:dyDescent="0.25">
      <c r="A146" s="40" t="s">
        <v>393</v>
      </c>
      <c r="B146" s="46" t="s">
        <v>536</v>
      </c>
      <c r="C146" s="47" t="s">
        <v>225</v>
      </c>
      <c r="D146" s="49" t="s">
        <v>12</v>
      </c>
      <c r="E146" s="49">
        <v>10</v>
      </c>
      <c r="F146" s="220">
        <v>0</v>
      </c>
      <c r="G146" s="221"/>
      <c r="H146" s="220">
        <f t="shared" ref="H146:H147" si="22">E146*F146</f>
        <v>0</v>
      </c>
      <c r="I146" s="64"/>
      <c r="J146" s="4"/>
    </row>
    <row r="147" spans="1:12" customFormat="1" ht="26.25" thickBot="1" x14ac:dyDescent="0.3">
      <c r="A147" s="40" t="s">
        <v>399</v>
      </c>
      <c r="B147" s="90" t="s">
        <v>536</v>
      </c>
      <c r="C147" s="91" t="s">
        <v>232</v>
      </c>
      <c r="D147" s="92" t="s">
        <v>15</v>
      </c>
      <c r="E147" s="92">
        <v>1</v>
      </c>
      <c r="F147" s="351">
        <v>0</v>
      </c>
      <c r="G147" s="349"/>
      <c r="H147" s="351">
        <f t="shared" si="22"/>
        <v>0</v>
      </c>
      <c r="I147" s="352"/>
      <c r="J147" s="4"/>
    </row>
    <row r="148" spans="1:12" customFormat="1" ht="15.75" thickBot="1" x14ac:dyDescent="0.3">
      <c r="A148" s="235"/>
      <c r="B148" s="236"/>
      <c r="C148" s="237" t="s">
        <v>497</v>
      </c>
      <c r="D148" s="238"/>
      <c r="E148" s="238"/>
      <c r="F148" s="239"/>
      <c r="G148" s="239"/>
      <c r="H148" s="240">
        <f>SUM(H115:H147)</f>
        <v>0</v>
      </c>
      <c r="I148" s="241">
        <f>SUM(I115:I147)</f>
        <v>0</v>
      </c>
      <c r="J148" s="4"/>
    </row>
    <row r="149" spans="1:12" customFormat="1" ht="15.75" thickBot="1" x14ac:dyDescent="0.3">
      <c r="A149" s="344"/>
      <c r="B149" s="345"/>
      <c r="C149" s="346" t="s">
        <v>498</v>
      </c>
      <c r="D149" s="254"/>
      <c r="E149" s="254"/>
      <c r="F149" s="257"/>
      <c r="G149" s="257"/>
      <c r="H149" s="257"/>
      <c r="I149" s="258">
        <f>H148+I148</f>
        <v>0</v>
      </c>
      <c r="J149" s="4"/>
    </row>
    <row r="150" spans="1:12" ht="22.5" customHeight="1" thickBot="1" x14ac:dyDescent="0.3">
      <c r="A150" s="233"/>
      <c r="B150" s="234" t="s">
        <v>482</v>
      </c>
      <c r="C150" s="406" t="s">
        <v>372</v>
      </c>
      <c r="D150" s="406"/>
      <c r="E150" s="406"/>
      <c r="F150" s="406"/>
      <c r="G150" s="406"/>
      <c r="H150" s="406"/>
      <c r="I150" s="407"/>
    </row>
    <row r="151" spans="1:12" customFormat="1" ht="26.25" thickBot="1" x14ac:dyDescent="0.3">
      <c r="A151" s="316" t="s">
        <v>10</v>
      </c>
      <c r="B151" s="317" t="s">
        <v>535</v>
      </c>
      <c r="C151" s="355" t="s">
        <v>373</v>
      </c>
      <c r="D151" s="356" t="s">
        <v>376</v>
      </c>
      <c r="E151" s="356">
        <v>6</v>
      </c>
      <c r="F151" s="357"/>
      <c r="G151" s="358">
        <v>0</v>
      </c>
      <c r="H151" s="357"/>
      <c r="I151" s="359">
        <f>E151*G151</f>
        <v>0</v>
      </c>
      <c r="L151" s="84"/>
    </row>
    <row r="152" spans="1:12" customFormat="1" ht="15.75" thickBot="1" x14ac:dyDescent="0.3">
      <c r="A152" s="235"/>
      <c r="B152" s="236"/>
      <c r="C152" s="237" t="s">
        <v>497</v>
      </c>
      <c r="D152" s="238"/>
      <c r="E152" s="238"/>
      <c r="F152" s="239"/>
      <c r="G152" s="239"/>
      <c r="H152" s="240">
        <f>SUM(H151)</f>
        <v>0</v>
      </c>
      <c r="I152" s="241">
        <f>SUM(I151)</f>
        <v>0</v>
      </c>
      <c r="L152" s="84"/>
    </row>
    <row r="153" spans="1:12" customFormat="1" ht="15.75" thickBot="1" x14ac:dyDescent="0.3">
      <c r="A153" s="338"/>
      <c r="B153" s="339"/>
      <c r="C153" s="340" t="s">
        <v>498</v>
      </c>
      <c r="D153" s="341"/>
      <c r="E153" s="341"/>
      <c r="F153" s="342"/>
      <c r="G153" s="342"/>
      <c r="H153" s="342"/>
      <c r="I153" s="343">
        <f>H152+I152</f>
        <v>0</v>
      </c>
      <c r="L153" s="84"/>
    </row>
    <row r="154" spans="1:12" customFormat="1" ht="15.75" thickBot="1" x14ac:dyDescent="0.3">
      <c r="A154" s="233"/>
      <c r="B154" s="234" t="s">
        <v>533</v>
      </c>
      <c r="C154" s="406" t="s">
        <v>529</v>
      </c>
      <c r="D154" s="406"/>
      <c r="E154" s="406"/>
      <c r="F154" s="406"/>
      <c r="G154" s="406"/>
      <c r="H154" s="406"/>
      <c r="I154" s="407"/>
      <c r="L154" s="84"/>
    </row>
    <row r="155" spans="1:12" customFormat="1" ht="15.75" thickBot="1" x14ac:dyDescent="0.3">
      <c r="A155" s="318" t="s">
        <v>10</v>
      </c>
      <c r="B155" s="399" t="s">
        <v>535</v>
      </c>
      <c r="C155" s="243" t="s">
        <v>530</v>
      </c>
      <c r="D155" s="398" t="s">
        <v>254</v>
      </c>
      <c r="E155" s="244">
        <v>1</v>
      </c>
      <c r="F155" s="396"/>
      <c r="G155" s="397">
        <v>0</v>
      </c>
      <c r="H155" s="395"/>
      <c r="I155" s="359">
        <f t="shared" ref="I155" si="23">E155*G155</f>
        <v>0</v>
      </c>
      <c r="L155" s="84"/>
    </row>
    <row r="156" spans="1:12" customFormat="1" ht="15.75" thickBot="1" x14ac:dyDescent="0.3">
      <c r="A156" s="245"/>
      <c r="B156" s="246"/>
      <c r="C156" s="247" t="s">
        <v>534</v>
      </c>
      <c r="D156" s="238"/>
      <c r="E156" s="238"/>
      <c r="F156" s="248"/>
      <c r="G156" s="249"/>
      <c r="H156" s="239">
        <f>SUM(H155)</f>
        <v>0</v>
      </c>
      <c r="I156" s="250">
        <f>SUM(I155)</f>
        <v>0</v>
      </c>
      <c r="L156" s="84"/>
    </row>
    <row r="157" spans="1:12" customFormat="1" x14ac:dyDescent="0.25">
      <c r="A157" s="251"/>
      <c r="B157" s="252"/>
      <c r="C157" s="253" t="s">
        <v>500</v>
      </c>
      <c r="D157" s="254"/>
      <c r="E157" s="254"/>
      <c r="F157" s="255"/>
      <c r="G157" s="256"/>
      <c r="H157" s="257"/>
      <c r="I157" s="258">
        <f>H156+I156</f>
        <v>0</v>
      </c>
      <c r="L157" s="84"/>
    </row>
    <row r="158" spans="1:12" customFormat="1" ht="15.75" customHeight="1" thickBot="1" x14ac:dyDescent="0.3">
      <c r="A158" s="460" t="s">
        <v>414</v>
      </c>
      <c r="B158" s="461"/>
      <c r="C158" s="461"/>
      <c r="D158" s="461"/>
      <c r="E158" s="461"/>
      <c r="F158" s="461"/>
      <c r="G158" s="461"/>
      <c r="H158" s="461"/>
      <c r="I158" s="462"/>
      <c r="J158" s="4"/>
    </row>
    <row r="159" spans="1:12" ht="22.5" customHeight="1" thickBot="1" x14ac:dyDescent="0.3">
      <c r="A159" s="233"/>
      <c r="B159" s="234" t="s">
        <v>6</v>
      </c>
      <c r="C159" s="406" t="s">
        <v>184</v>
      </c>
      <c r="D159" s="406"/>
      <c r="E159" s="406"/>
      <c r="F159" s="406"/>
      <c r="G159" s="406"/>
      <c r="H159" s="406"/>
      <c r="I159" s="407"/>
    </row>
    <row r="160" spans="1:12" customFormat="1" ht="25.5" x14ac:dyDescent="0.25">
      <c r="A160" s="226" t="s">
        <v>10</v>
      </c>
      <c r="B160" s="227" t="s">
        <v>535</v>
      </c>
      <c r="C160" s="228" t="s">
        <v>287</v>
      </c>
      <c r="D160" s="229" t="s">
        <v>12</v>
      </c>
      <c r="E160" s="229">
        <v>3</v>
      </c>
      <c r="F160" s="230"/>
      <c r="G160" s="231">
        <v>0</v>
      </c>
      <c r="H160" s="230"/>
      <c r="I160" s="232">
        <f>E160*G160</f>
        <v>0</v>
      </c>
      <c r="L160" s="84"/>
    </row>
    <row r="161" spans="1:12" customFormat="1" x14ac:dyDescent="0.25">
      <c r="A161" s="40" t="s">
        <v>48</v>
      </c>
      <c r="B161" s="46" t="s">
        <v>536</v>
      </c>
      <c r="C161" s="47" t="s">
        <v>284</v>
      </c>
      <c r="D161" s="49" t="s">
        <v>12</v>
      </c>
      <c r="E161" s="49">
        <v>3</v>
      </c>
      <c r="F161" s="220">
        <v>0</v>
      </c>
      <c r="G161" s="221"/>
      <c r="H161" s="220">
        <f>E161*F161</f>
        <v>0</v>
      </c>
      <c r="I161" s="64"/>
      <c r="J161" s="4"/>
    </row>
    <row r="162" spans="1:12" customFormat="1" ht="25.5" x14ac:dyDescent="0.25">
      <c r="A162" s="36" t="s">
        <v>11</v>
      </c>
      <c r="B162" s="52" t="s">
        <v>535</v>
      </c>
      <c r="C162" s="51" t="s">
        <v>288</v>
      </c>
      <c r="D162" s="38" t="s">
        <v>12</v>
      </c>
      <c r="E162" s="38">
        <v>3</v>
      </c>
      <c r="F162" s="218"/>
      <c r="G162" s="219">
        <v>0</v>
      </c>
      <c r="H162" s="218"/>
      <c r="I162" s="224">
        <f>E162*G162</f>
        <v>0</v>
      </c>
      <c r="L162" s="84"/>
    </row>
    <row r="163" spans="1:12" customFormat="1" x14ac:dyDescent="0.25">
      <c r="A163" s="40" t="s">
        <v>50</v>
      </c>
      <c r="B163" s="46" t="s">
        <v>536</v>
      </c>
      <c r="C163" s="47" t="s">
        <v>285</v>
      </c>
      <c r="D163" s="49" t="s">
        <v>12</v>
      </c>
      <c r="E163" s="49">
        <v>3</v>
      </c>
      <c r="F163" s="220">
        <v>0</v>
      </c>
      <c r="G163" s="221"/>
      <c r="H163" s="220">
        <f t="shared" ref="H163:H165" si="24">E163*F163</f>
        <v>0</v>
      </c>
      <c r="I163" s="64"/>
      <c r="J163" s="4"/>
    </row>
    <row r="164" spans="1:12" customFormat="1" x14ac:dyDescent="0.25">
      <c r="A164" s="40" t="s">
        <v>51</v>
      </c>
      <c r="B164" s="46" t="s">
        <v>536</v>
      </c>
      <c r="C164" s="47" t="s">
        <v>293</v>
      </c>
      <c r="D164" s="49" t="s">
        <v>15</v>
      </c>
      <c r="E164" s="49">
        <v>4</v>
      </c>
      <c r="F164" s="220">
        <v>0</v>
      </c>
      <c r="G164" s="221"/>
      <c r="H164" s="220">
        <f t="shared" si="24"/>
        <v>0</v>
      </c>
      <c r="I164" s="64"/>
      <c r="J164" s="4"/>
    </row>
    <row r="165" spans="1:12" customFormat="1" x14ac:dyDescent="0.25">
      <c r="A165" s="40" t="s">
        <v>60</v>
      </c>
      <c r="B165" s="46" t="s">
        <v>536</v>
      </c>
      <c r="C165" s="47" t="s">
        <v>298</v>
      </c>
      <c r="D165" s="49" t="s">
        <v>15</v>
      </c>
      <c r="E165" s="49">
        <v>1</v>
      </c>
      <c r="F165" s="220">
        <v>0</v>
      </c>
      <c r="G165" s="221"/>
      <c r="H165" s="220">
        <f t="shared" si="24"/>
        <v>0</v>
      </c>
      <c r="I165" s="64"/>
      <c r="J165" s="4"/>
    </row>
    <row r="166" spans="1:12" customFormat="1" ht="25.5" x14ac:dyDescent="0.25">
      <c r="A166" s="36" t="s">
        <v>39</v>
      </c>
      <c r="B166" s="52" t="s">
        <v>535</v>
      </c>
      <c r="C166" s="51" t="s">
        <v>289</v>
      </c>
      <c r="D166" s="38" t="s">
        <v>12</v>
      </c>
      <c r="E166" s="38">
        <v>2.5</v>
      </c>
      <c r="F166" s="218"/>
      <c r="G166" s="219">
        <v>0</v>
      </c>
      <c r="H166" s="218"/>
      <c r="I166" s="224">
        <f>E166*G166</f>
        <v>0</v>
      </c>
      <c r="L166" s="84"/>
    </row>
    <row r="167" spans="1:12" customFormat="1" x14ac:dyDescent="0.25">
      <c r="A167" s="40" t="s">
        <v>52</v>
      </c>
      <c r="B167" s="46" t="s">
        <v>536</v>
      </c>
      <c r="C167" s="47" t="s">
        <v>286</v>
      </c>
      <c r="D167" s="49" t="s">
        <v>12</v>
      </c>
      <c r="E167" s="49">
        <v>2.5</v>
      </c>
      <c r="F167" s="220">
        <v>0</v>
      </c>
      <c r="G167" s="221"/>
      <c r="H167" s="220">
        <f t="shared" ref="H167:H168" si="25">E167*F167</f>
        <v>0</v>
      </c>
      <c r="I167" s="64"/>
      <c r="J167" s="4"/>
    </row>
    <row r="168" spans="1:12" customFormat="1" x14ac:dyDescent="0.25">
      <c r="A168" s="40" t="s">
        <v>53</v>
      </c>
      <c r="B168" s="46" t="s">
        <v>536</v>
      </c>
      <c r="C168" s="47" t="s">
        <v>294</v>
      </c>
      <c r="D168" s="49" t="s">
        <v>15</v>
      </c>
      <c r="E168" s="49">
        <v>1</v>
      </c>
      <c r="F168" s="220">
        <v>0</v>
      </c>
      <c r="G168" s="221"/>
      <c r="H168" s="220">
        <f t="shared" si="25"/>
        <v>0</v>
      </c>
      <c r="I168" s="64"/>
      <c r="J168" s="4"/>
    </row>
    <row r="169" spans="1:12" customFormat="1" ht="25.5" x14ac:dyDescent="0.25">
      <c r="A169" s="36" t="s">
        <v>13</v>
      </c>
      <c r="B169" s="52" t="s">
        <v>535</v>
      </c>
      <c r="C169" s="51" t="s">
        <v>280</v>
      </c>
      <c r="D169" s="38" t="s">
        <v>12</v>
      </c>
      <c r="E169" s="38">
        <v>34</v>
      </c>
      <c r="F169" s="218"/>
      <c r="G169" s="219">
        <v>0</v>
      </c>
      <c r="H169" s="218"/>
      <c r="I169" s="224">
        <f>E169*G169</f>
        <v>0</v>
      </c>
      <c r="L169" s="84"/>
    </row>
    <row r="170" spans="1:12" customFormat="1" x14ac:dyDescent="0.25">
      <c r="A170" s="40" t="s">
        <v>14</v>
      </c>
      <c r="B170" s="46" t="s">
        <v>536</v>
      </c>
      <c r="C170" s="47" t="s">
        <v>281</v>
      </c>
      <c r="D170" s="49" t="s">
        <v>12</v>
      </c>
      <c r="E170" s="49">
        <v>34</v>
      </c>
      <c r="F170" s="220">
        <v>0</v>
      </c>
      <c r="G170" s="221"/>
      <c r="H170" s="220">
        <f t="shared" ref="H170:H174" si="26">E170*F170</f>
        <v>0</v>
      </c>
      <c r="I170" s="64"/>
      <c r="J170" s="4"/>
    </row>
    <row r="171" spans="1:12" customFormat="1" x14ac:dyDescent="0.25">
      <c r="A171" s="40" t="s">
        <v>73</v>
      </c>
      <c r="B171" s="46" t="s">
        <v>536</v>
      </c>
      <c r="C171" s="47" t="s">
        <v>295</v>
      </c>
      <c r="D171" s="49" t="s">
        <v>15</v>
      </c>
      <c r="E171" s="49">
        <v>8</v>
      </c>
      <c r="F171" s="220">
        <v>0</v>
      </c>
      <c r="G171" s="221"/>
      <c r="H171" s="220">
        <f t="shared" si="26"/>
        <v>0</v>
      </c>
      <c r="I171" s="64"/>
      <c r="J171" s="4"/>
    </row>
    <row r="172" spans="1:12" customFormat="1" x14ac:dyDescent="0.25">
      <c r="A172" s="40" t="s">
        <v>74</v>
      </c>
      <c r="B172" s="46" t="s">
        <v>536</v>
      </c>
      <c r="C172" s="47" t="s">
        <v>357</v>
      </c>
      <c r="D172" s="49" t="s">
        <v>15</v>
      </c>
      <c r="E172" s="49">
        <v>4</v>
      </c>
      <c r="F172" s="220">
        <v>0</v>
      </c>
      <c r="G172" s="221"/>
      <c r="H172" s="220">
        <f t="shared" si="26"/>
        <v>0</v>
      </c>
      <c r="I172" s="64"/>
      <c r="J172" s="4"/>
    </row>
    <row r="173" spans="1:12" customFormat="1" x14ac:dyDescent="0.25">
      <c r="A173" s="40" t="s">
        <v>143</v>
      </c>
      <c r="B173" s="46" t="s">
        <v>536</v>
      </c>
      <c r="C173" s="47" t="s">
        <v>358</v>
      </c>
      <c r="D173" s="49" t="s">
        <v>15</v>
      </c>
      <c r="E173" s="49">
        <v>4</v>
      </c>
      <c r="F173" s="220">
        <v>0</v>
      </c>
      <c r="G173" s="221"/>
      <c r="H173" s="220">
        <f t="shared" si="26"/>
        <v>0</v>
      </c>
      <c r="I173" s="64"/>
      <c r="J173" s="4"/>
    </row>
    <row r="174" spans="1:12" customFormat="1" x14ac:dyDescent="0.25">
      <c r="A174" s="40" t="s">
        <v>75</v>
      </c>
      <c r="B174" s="46" t="s">
        <v>536</v>
      </c>
      <c r="C174" s="47" t="s">
        <v>361</v>
      </c>
      <c r="D174" s="49" t="s">
        <v>15</v>
      </c>
      <c r="E174" s="49">
        <v>2</v>
      </c>
      <c r="F174" s="220">
        <v>0</v>
      </c>
      <c r="G174" s="221"/>
      <c r="H174" s="220">
        <f t="shared" si="26"/>
        <v>0</v>
      </c>
      <c r="I174" s="64"/>
      <c r="J174" s="4"/>
    </row>
    <row r="175" spans="1:12" customFormat="1" x14ac:dyDescent="0.25">
      <c r="A175" s="36" t="s">
        <v>42</v>
      </c>
      <c r="B175" s="52" t="s">
        <v>535</v>
      </c>
      <c r="C175" s="51" t="s">
        <v>362</v>
      </c>
      <c r="D175" s="38" t="s">
        <v>15</v>
      </c>
      <c r="E175" s="38">
        <v>8</v>
      </c>
      <c r="F175" s="218"/>
      <c r="G175" s="219">
        <v>0</v>
      </c>
      <c r="H175" s="218"/>
      <c r="I175" s="224">
        <f>E175*G175</f>
        <v>0</v>
      </c>
      <c r="L175" s="84"/>
    </row>
    <row r="176" spans="1:12" customFormat="1" x14ac:dyDescent="0.25">
      <c r="A176" s="40" t="s">
        <v>44</v>
      </c>
      <c r="B176" s="46" t="s">
        <v>536</v>
      </c>
      <c r="C176" s="47" t="s">
        <v>244</v>
      </c>
      <c r="D176" s="49" t="s">
        <v>15</v>
      </c>
      <c r="E176" s="49">
        <v>8</v>
      </c>
      <c r="F176" s="220">
        <v>0</v>
      </c>
      <c r="G176" s="221"/>
      <c r="H176" s="220">
        <f>E176*F176</f>
        <v>0</v>
      </c>
      <c r="I176" s="64"/>
      <c r="J176" s="4"/>
    </row>
    <row r="177" spans="1:12" customFormat="1" ht="25.5" x14ac:dyDescent="0.25">
      <c r="A177" s="36" t="s">
        <v>45</v>
      </c>
      <c r="B177" s="52" t="s">
        <v>535</v>
      </c>
      <c r="C177" s="51" t="s">
        <v>370</v>
      </c>
      <c r="D177" s="38" t="s">
        <v>21</v>
      </c>
      <c r="E177" s="38">
        <f>E178+E179+E180</f>
        <v>0.19507999999999998</v>
      </c>
      <c r="F177" s="218"/>
      <c r="G177" s="219">
        <v>0</v>
      </c>
      <c r="H177" s="218"/>
      <c r="I177" s="224">
        <f>E177*G177</f>
        <v>0</v>
      </c>
      <c r="L177" s="84"/>
    </row>
    <row r="178" spans="1:12" customFormat="1" x14ac:dyDescent="0.25">
      <c r="A178" s="40" t="s">
        <v>46</v>
      </c>
      <c r="B178" s="46" t="s">
        <v>536</v>
      </c>
      <c r="C178" s="47" t="s">
        <v>363</v>
      </c>
      <c r="D178" s="49" t="s">
        <v>21</v>
      </c>
      <c r="E178" s="49">
        <v>0.109</v>
      </c>
      <c r="F178" s="220">
        <v>0</v>
      </c>
      <c r="G178" s="221"/>
      <c r="H178" s="220">
        <f t="shared" ref="H178:H180" si="27">E178*F178</f>
        <v>0</v>
      </c>
      <c r="I178" s="64"/>
      <c r="J178" s="4"/>
    </row>
    <row r="179" spans="1:12" customFormat="1" x14ac:dyDescent="0.25">
      <c r="A179" s="40" t="s">
        <v>77</v>
      </c>
      <c r="B179" s="46" t="s">
        <v>536</v>
      </c>
      <c r="C179" s="47" t="s">
        <v>364</v>
      </c>
      <c r="D179" s="49" t="s">
        <v>21</v>
      </c>
      <c r="E179" s="49">
        <v>8.0000000000000007E-5</v>
      </c>
      <c r="F179" s="220">
        <v>0</v>
      </c>
      <c r="G179" s="221"/>
      <c r="H179" s="220">
        <f t="shared" si="27"/>
        <v>0</v>
      </c>
      <c r="I179" s="64"/>
      <c r="J179" s="4"/>
    </row>
    <row r="180" spans="1:12" customFormat="1" x14ac:dyDescent="0.25">
      <c r="A180" s="40" t="s">
        <v>78</v>
      </c>
      <c r="B180" s="46" t="s">
        <v>536</v>
      </c>
      <c r="C180" s="47" t="s">
        <v>365</v>
      </c>
      <c r="D180" s="49" t="s">
        <v>21</v>
      </c>
      <c r="E180" s="49">
        <v>8.5999999999999993E-2</v>
      </c>
      <c r="F180" s="220">
        <v>0</v>
      </c>
      <c r="G180" s="221"/>
      <c r="H180" s="220">
        <f t="shared" si="27"/>
        <v>0</v>
      </c>
      <c r="I180" s="64"/>
      <c r="J180" s="4"/>
    </row>
    <row r="181" spans="1:12" customFormat="1" ht="25.5" x14ac:dyDescent="0.25">
      <c r="A181" s="36" t="s">
        <v>16</v>
      </c>
      <c r="B181" s="52" t="s">
        <v>535</v>
      </c>
      <c r="C181" s="51" t="s">
        <v>371</v>
      </c>
      <c r="D181" s="38" t="s">
        <v>21</v>
      </c>
      <c r="E181" s="38">
        <f>E177</f>
        <v>0.19507999999999998</v>
      </c>
      <c r="F181" s="221"/>
      <c r="G181" s="219">
        <v>0</v>
      </c>
      <c r="H181" s="221"/>
      <c r="I181" s="224">
        <f t="shared" ref="I181:I182" si="28">E181*G181</f>
        <v>0</v>
      </c>
      <c r="J181" s="4"/>
    </row>
    <row r="182" spans="1:12" customFormat="1" x14ac:dyDescent="0.25">
      <c r="A182" s="36" t="s">
        <v>18</v>
      </c>
      <c r="B182" s="52" t="s">
        <v>535</v>
      </c>
      <c r="C182" s="51" t="s">
        <v>320</v>
      </c>
      <c r="D182" s="38" t="s">
        <v>15</v>
      </c>
      <c r="E182" s="38">
        <v>5</v>
      </c>
      <c r="F182" s="218"/>
      <c r="G182" s="219">
        <v>0</v>
      </c>
      <c r="H182" s="218"/>
      <c r="I182" s="224">
        <f t="shared" si="28"/>
        <v>0</v>
      </c>
      <c r="L182" s="84"/>
    </row>
    <row r="183" spans="1:12" customFormat="1" x14ac:dyDescent="0.25">
      <c r="A183" s="40" t="s">
        <v>90</v>
      </c>
      <c r="B183" s="46" t="s">
        <v>536</v>
      </c>
      <c r="C183" s="47" t="s">
        <v>292</v>
      </c>
      <c r="D183" s="49" t="s">
        <v>15</v>
      </c>
      <c r="E183" s="49">
        <v>2</v>
      </c>
      <c r="F183" s="220">
        <v>0</v>
      </c>
      <c r="G183" s="221"/>
      <c r="H183" s="220">
        <f t="shared" ref="H183:H185" si="29">E183*F183</f>
        <v>0</v>
      </c>
      <c r="I183" s="64"/>
      <c r="J183" s="4"/>
    </row>
    <row r="184" spans="1:12" customFormat="1" x14ac:dyDescent="0.25">
      <c r="A184" s="40" t="s">
        <v>97</v>
      </c>
      <c r="B184" s="46" t="s">
        <v>536</v>
      </c>
      <c r="C184" s="47" t="s">
        <v>291</v>
      </c>
      <c r="D184" s="49" t="s">
        <v>15</v>
      </c>
      <c r="E184" s="49">
        <v>2</v>
      </c>
      <c r="F184" s="220">
        <v>0</v>
      </c>
      <c r="G184" s="221"/>
      <c r="H184" s="220">
        <f t="shared" si="29"/>
        <v>0</v>
      </c>
      <c r="I184" s="64"/>
      <c r="J184" s="4"/>
    </row>
    <row r="185" spans="1:12" customFormat="1" x14ac:dyDescent="0.25">
      <c r="A185" s="40" t="s">
        <v>98</v>
      </c>
      <c r="B185" s="46" t="s">
        <v>536</v>
      </c>
      <c r="C185" s="47" t="s">
        <v>290</v>
      </c>
      <c r="D185" s="49" t="s">
        <v>15</v>
      </c>
      <c r="E185" s="49">
        <v>1</v>
      </c>
      <c r="F185" s="220">
        <v>0</v>
      </c>
      <c r="G185" s="221"/>
      <c r="H185" s="220">
        <f t="shared" si="29"/>
        <v>0</v>
      </c>
      <c r="I185" s="64"/>
      <c r="J185" s="4"/>
    </row>
    <row r="186" spans="1:12" customFormat="1" x14ac:dyDescent="0.25">
      <c r="A186" s="36" t="s">
        <v>19</v>
      </c>
      <c r="B186" s="52" t="s">
        <v>535</v>
      </c>
      <c r="C186" s="51" t="s">
        <v>302</v>
      </c>
      <c r="D186" s="38" t="s">
        <v>102</v>
      </c>
      <c r="E186" s="38">
        <v>13</v>
      </c>
      <c r="F186" s="218"/>
      <c r="G186" s="219">
        <v>0</v>
      </c>
      <c r="H186" s="218"/>
      <c r="I186" s="224">
        <f>E186*G186</f>
        <v>0</v>
      </c>
      <c r="L186" s="84"/>
    </row>
    <row r="187" spans="1:12" customFormat="1" x14ac:dyDescent="0.25">
      <c r="A187" s="40" t="s">
        <v>91</v>
      </c>
      <c r="B187" s="46" t="s">
        <v>536</v>
      </c>
      <c r="C187" s="47" t="s">
        <v>303</v>
      </c>
      <c r="D187" s="49" t="s">
        <v>101</v>
      </c>
      <c r="E187" s="49">
        <v>2.5</v>
      </c>
      <c r="F187" s="220">
        <v>0</v>
      </c>
      <c r="G187" s="221"/>
      <c r="H187" s="220">
        <f t="shared" ref="H187:H188" si="30">E187*F187</f>
        <v>0</v>
      </c>
      <c r="I187" s="64"/>
      <c r="J187" s="4"/>
    </row>
    <row r="188" spans="1:12" customFormat="1" x14ac:dyDescent="0.25">
      <c r="A188" s="40" t="s">
        <v>92</v>
      </c>
      <c r="B188" s="46" t="s">
        <v>536</v>
      </c>
      <c r="C188" s="47" t="s">
        <v>304</v>
      </c>
      <c r="D188" s="49" t="s">
        <v>101</v>
      </c>
      <c r="E188" s="49">
        <v>2</v>
      </c>
      <c r="F188" s="220">
        <v>0</v>
      </c>
      <c r="G188" s="221"/>
      <c r="H188" s="220">
        <f t="shared" si="30"/>
        <v>0</v>
      </c>
      <c r="I188" s="64"/>
      <c r="J188" s="4"/>
    </row>
    <row r="189" spans="1:12" customFormat="1" ht="25.5" x14ac:dyDescent="0.25">
      <c r="A189" s="36" t="s">
        <v>20</v>
      </c>
      <c r="B189" s="52" t="s">
        <v>535</v>
      </c>
      <c r="C189" s="51" t="s">
        <v>305</v>
      </c>
      <c r="D189" s="38" t="s">
        <v>7</v>
      </c>
      <c r="E189" s="38">
        <v>1.1000000000000001</v>
      </c>
      <c r="F189" s="218"/>
      <c r="G189" s="219">
        <v>0</v>
      </c>
      <c r="H189" s="218"/>
      <c r="I189" s="224">
        <f>E189*G189</f>
        <v>0</v>
      </c>
      <c r="L189" s="84"/>
    </row>
    <row r="190" spans="1:12" customFormat="1" x14ac:dyDescent="0.25">
      <c r="A190" s="40" t="s">
        <v>393</v>
      </c>
      <c r="B190" s="46" t="s">
        <v>536</v>
      </c>
      <c r="C190" s="47" t="s">
        <v>360</v>
      </c>
      <c r="D190" s="49" t="s">
        <v>7</v>
      </c>
      <c r="E190" s="49">
        <v>1.1000000000000001</v>
      </c>
      <c r="F190" s="220">
        <v>0</v>
      </c>
      <c r="G190" s="221"/>
      <c r="H190" s="220">
        <f>E190*F190</f>
        <v>0</v>
      </c>
      <c r="I190" s="64"/>
      <c r="J190" s="4"/>
    </row>
    <row r="191" spans="1:12" customFormat="1" x14ac:dyDescent="0.25">
      <c r="A191" s="36" t="s">
        <v>94</v>
      </c>
      <c r="B191" s="52" t="s">
        <v>535</v>
      </c>
      <c r="C191" s="51" t="s">
        <v>306</v>
      </c>
      <c r="D191" s="38" t="s">
        <v>102</v>
      </c>
      <c r="E191" s="38">
        <v>25</v>
      </c>
      <c r="F191" s="218"/>
      <c r="G191" s="219">
        <v>0</v>
      </c>
      <c r="H191" s="218"/>
      <c r="I191" s="224">
        <f>E191*G191</f>
        <v>0</v>
      </c>
      <c r="L191" s="84"/>
    </row>
    <row r="192" spans="1:12" customFormat="1" x14ac:dyDescent="0.25">
      <c r="A192" s="40" t="s">
        <v>394</v>
      </c>
      <c r="B192" s="46" t="s">
        <v>536</v>
      </c>
      <c r="C192" s="47" t="s">
        <v>307</v>
      </c>
      <c r="D192" s="49" t="s">
        <v>102</v>
      </c>
      <c r="E192" s="49">
        <v>25</v>
      </c>
      <c r="F192" s="220">
        <v>0</v>
      </c>
      <c r="G192" s="221"/>
      <c r="H192" s="220">
        <f t="shared" ref="H192:H193" si="31">E192*F192</f>
        <v>0</v>
      </c>
      <c r="I192" s="64"/>
      <c r="J192" s="4"/>
    </row>
    <row r="193" spans="1:12" customFormat="1" ht="15.75" thickBot="1" x14ac:dyDescent="0.3">
      <c r="A193" s="89" t="s">
        <v>395</v>
      </c>
      <c r="B193" s="90" t="s">
        <v>536</v>
      </c>
      <c r="C193" s="91" t="s">
        <v>308</v>
      </c>
      <c r="D193" s="92" t="s">
        <v>101</v>
      </c>
      <c r="E193" s="92">
        <v>2.5</v>
      </c>
      <c r="F193" s="351">
        <v>0</v>
      </c>
      <c r="G193" s="349"/>
      <c r="H193" s="351">
        <f t="shared" si="31"/>
        <v>0</v>
      </c>
      <c r="I193" s="352"/>
      <c r="J193" s="4"/>
    </row>
    <row r="194" spans="1:12" customFormat="1" ht="15.75" thickBot="1" x14ac:dyDescent="0.3">
      <c r="A194" s="235"/>
      <c r="B194" s="236"/>
      <c r="C194" s="237" t="s">
        <v>497</v>
      </c>
      <c r="D194" s="238"/>
      <c r="E194" s="238"/>
      <c r="F194" s="239"/>
      <c r="G194" s="239"/>
      <c r="H194" s="240">
        <f>SUM(H160:H193)</f>
        <v>0</v>
      </c>
      <c r="I194" s="241">
        <f>SUM(I160:I193)</f>
        <v>0</v>
      </c>
      <c r="J194" s="4"/>
    </row>
    <row r="195" spans="1:12" customFormat="1" ht="15.75" thickBot="1" x14ac:dyDescent="0.3">
      <c r="A195" s="344"/>
      <c r="B195" s="345"/>
      <c r="C195" s="346" t="s">
        <v>498</v>
      </c>
      <c r="D195" s="254"/>
      <c r="E195" s="254"/>
      <c r="F195" s="257"/>
      <c r="G195" s="257"/>
      <c r="H195" s="257"/>
      <c r="I195" s="258">
        <f>H194+I194</f>
        <v>0</v>
      </c>
      <c r="J195" s="4"/>
    </row>
    <row r="196" spans="1:12" ht="22.5" customHeight="1" thickBot="1" x14ac:dyDescent="0.3">
      <c r="A196" s="233"/>
      <c r="B196" s="234" t="s">
        <v>9</v>
      </c>
      <c r="C196" s="406" t="s">
        <v>309</v>
      </c>
      <c r="D196" s="406"/>
      <c r="E196" s="406"/>
      <c r="F196" s="406"/>
      <c r="G196" s="406"/>
      <c r="H196" s="406"/>
      <c r="I196" s="407"/>
    </row>
    <row r="197" spans="1:12" customFormat="1" ht="25.5" x14ac:dyDescent="0.25">
      <c r="A197" s="226" t="s">
        <v>10</v>
      </c>
      <c r="B197" s="227" t="s">
        <v>535</v>
      </c>
      <c r="C197" s="228" t="s">
        <v>313</v>
      </c>
      <c r="D197" s="229" t="s">
        <v>12</v>
      </c>
      <c r="E197" s="229">
        <v>0.5</v>
      </c>
      <c r="F197" s="230"/>
      <c r="G197" s="231">
        <v>0</v>
      </c>
      <c r="H197" s="230"/>
      <c r="I197" s="232">
        <f>E197*G197</f>
        <v>0</v>
      </c>
      <c r="L197" s="84"/>
    </row>
    <row r="198" spans="1:12" customFormat="1" x14ac:dyDescent="0.25">
      <c r="A198" s="40" t="s">
        <v>48</v>
      </c>
      <c r="B198" s="46" t="s">
        <v>536</v>
      </c>
      <c r="C198" s="47" t="s">
        <v>310</v>
      </c>
      <c r="D198" s="49" t="s">
        <v>12</v>
      </c>
      <c r="E198" s="49">
        <v>0.5</v>
      </c>
      <c r="F198" s="220">
        <v>0</v>
      </c>
      <c r="G198" s="221"/>
      <c r="H198" s="220">
        <f>E198*F198</f>
        <v>0</v>
      </c>
      <c r="I198" s="64"/>
      <c r="J198" s="4"/>
    </row>
    <row r="199" spans="1:12" customFormat="1" ht="25.5" x14ac:dyDescent="0.25">
      <c r="A199" s="36" t="s">
        <v>11</v>
      </c>
      <c r="B199" s="52" t="s">
        <v>535</v>
      </c>
      <c r="C199" s="51" t="s">
        <v>312</v>
      </c>
      <c r="D199" s="38" t="s">
        <v>12</v>
      </c>
      <c r="E199" s="38">
        <v>3</v>
      </c>
      <c r="F199" s="218"/>
      <c r="G199" s="219">
        <v>0</v>
      </c>
      <c r="H199" s="218"/>
      <c r="I199" s="224">
        <f>E199*G199</f>
        <v>0</v>
      </c>
      <c r="L199" s="84"/>
    </row>
    <row r="200" spans="1:12" customFormat="1" x14ac:dyDescent="0.25">
      <c r="A200" s="40" t="s">
        <v>50</v>
      </c>
      <c r="B200" s="46" t="s">
        <v>536</v>
      </c>
      <c r="C200" s="47" t="s">
        <v>311</v>
      </c>
      <c r="D200" s="49" t="s">
        <v>12</v>
      </c>
      <c r="E200" s="49">
        <v>3</v>
      </c>
      <c r="F200" s="220">
        <v>0</v>
      </c>
      <c r="G200" s="221"/>
      <c r="H200" s="220">
        <f>E200*F200</f>
        <v>0</v>
      </c>
      <c r="I200" s="64"/>
      <c r="J200" s="4"/>
    </row>
    <row r="201" spans="1:12" customFormat="1" ht="25.5" x14ac:dyDescent="0.25">
      <c r="A201" s="36" t="s">
        <v>39</v>
      </c>
      <c r="B201" s="52" t="s">
        <v>535</v>
      </c>
      <c r="C201" s="51" t="s">
        <v>314</v>
      </c>
      <c r="D201" s="38" t="s">
        <v>12</v>
      </c>
      <c r="E201" s="38">
        <v>1</v>
      </c>
      <c r="F201" s="218"/>
      <c r="G201" s="219">
        <v>0</v>
      </c>
      <c r="H201" s="218"/>
      <c r="I201" s="224">
        <f>E201*G201</f>
        <v>0</v>
      </c>
      <c r="L201" s="84"/>
    </row>
    <row r="202" spans="1:12" customFormat="1" x14ac:dyDescent="0.25">
      <c r="A202" s="40" t="s">
        <v>52</v>
      </c>
      <c r="B202" s="46" t="s">
        <v>536</v>
      </c>
      <c r="C202" s="47" t="s">
        <v>315</v>
      </c>
      <c r="D202" s="49" t="s">
        <v>12</v>
      </c>
      <c r="E202" s="49">
        <v>1</v>
      </c>
      <c r="F202" s="220">
        <v>0</v>
      </c>
      <c r="G202" s="221"/>
      <c r="H202" s="220">
        <f t="shared" ref="H202:H204" si="32">E202*F202</f>
        <v>0</v>
      </c>
      <c r="I202" s="64"/>
      <c r="J202" s="4"/>
    </row>
    <row r="203" spans="1:12" customFormat="1" x14ac:dyDescent="0.25">
      <c r="A203" s="40" t="s">
        <v>53</v>
      </c>
      <c r="B203" s="46" t="s">
        <v>536</v>
      </c>
      <c r="C203" s="47" t="s">
        <v>327</v>
      </c>
      <c r="D203" s="49" t="s">
        <v>15</v>
      </c>
      <c r="E203" s="49">
        <v>2</v>
      </c>
      <c r="F203" s="220">
        <v>0</v>
      </c>
      <c r="G203" s="221"/>
      <c r="H203" s="220">
        <f t="shared" si="32"/>
        <v>0</v>
      </c>
      <c r="I203" s="64"/>
      <c r="J203" s="4"/>
    </row>
    <row r="204" spans="1:12" customFormat="1" x14ac:dyDescent="0.25">
      <c r="A204" s="40" t="s">
        <v>70</v>
      </c>
      <c r="B204" s="46" t="s">
        <v>536</v>
      </c>
      <c r="C204" s="47" t="s">
        <v>317</v>
      </c>
      <c r="D204" s="49" t="s">
        <v>15</v>
      </c>
      <c r="E204" s="49">
        <v>2</v>
      </c>
      <c r="F204" s="220">
        <v>0</v>
      </c>
      <c r="G204" s="221"/>
      <c r="H204" s="220">
        <f t="shared" si="32"/>
        <v>0</v>
      </c>
      <c r="I204" s="64"/>
      <c r="J204" s="4"/>
    </row>
    <row r="205" spans="1:12" customFormat="1" x14ac:dyDescent="0.25">
      <c r="A205" s="36" t="s">
        <v>13</v>
      </c>
      <c r="B205" s="52" t="s">
        <v>535</v>
      </c>
      <c r="C205" s="51" t="s">
        <v>319</v>
      </c>
      <c r="D205" s="38" t="s">
        <v>15</v>
      </c>
      <c r="E205" s="38">
        <v>2</v>
      </c>
      <c r="F205" s="218"/>
      <c r="G205" s="219">
        <v>0</v>
      </c>
      <c r="H205" s="218"/>
      <c r="I205" s="224">
        <f>E205*G205</f>
        <v>0</v>
      </c>
      <c r="L205" s="84"/>
    </row>
    <row r="206" spans="1:12" customFormat="1" x14ac:dyDescent="0.25">
      <c r="A206" s="40" t="s">
        <v>14</v>
      </c>
      <c r="B206" s="46" t="s">
        <v>536</v>
      </c>
      <c r="C206" s="47" t="s">
        <v>316</v>
      </c>
      <c r="D206" s="49" t="s">
        <v>15</v>
      </c>
      <c r="E206" s="49">
        <v>2</v>
      </c>
      <c r="F206" s="220">
        <v>0</v>
      </c>
      <c r="G206" s="221"/>
      <c r="H206" s="220">
        <f>E206*F206</f>
        <v>0</v>
      </c>
      <c r="I206" s="64"/>
      <c r="J206" s="4"/>
    </row>
    <row r="207" spans="1:12" customFormat="1" x14ac:dyDescent="0.25">
      <c r="A207" s="36" t="s">
        <v>42</v>
      </c>
      <c r="B207" s="52" t="s">
        <v>535</v>
      </c>
      <c r="C207" s="51" t="s">
        <v>320</v>
      </c>
      <c r="D207" s="38" t="s">
        <v>15</v>
      </c>
      <c r="E207" s="38">
        <v>4</v>
      </c>
      <c r="F207" s="218"/>
      <c r="G207" s="219">
        <v>0</v>
      </c>
      <c r="H207" s="218"/>
      <c r="I207" s="224">
        <f>E207*G207</f>
        <v>0</v>
      </c>
      <c r="L207" s="84"/>
    </row>
    <row r="208" spans="1:12" customFormat="1" x14ac:dyDescent="0.25">
      <c r="A208" s="40" t="s">
        <v>44</v>
      </c>
      <c r="B208" s="46" t="s">
        <v>536</v>
      </c>
      <c r="C208" s="47" t="s">
        <v>318</v>
      </c>
      <c r="D208" s="49" t="s">
        <v>15</v>
      </c>
      <c r="E208" s="49">
        <v>2</v>
      </c>
      <c r="F208" s="220">
        <v>0</v>
      </c>
      <c r="G208" s="221"/>
      <c r="H208" s="220">
        <f t="shared" ref="H208:H209" si="33">E208*F208</f>
        <v>0</v>
      </c>
      <c r="I208" s="64"/>
      <c r="J208" s="4"/>
    </row>
    <row r="209" spans="1:12" customFormat="1" x14ac:dyDescent="0.25">
      <c r="A209" s="40" t="s">
        <v>83</v>
      </c>
      <c r="B209" s="46" t="s">
        <v>536</v>
      </c>
      <c r="C209" s="47" t="s">
        <v>321</v>
      </c>
      <c r="D209" s="49" t="s">
        <v>15</v>
      </c>
      <c r="E209" s="49">
        <v>2</v>
      </c>
      <c r="F209" s="220">
        <v>0</v>
      </c>
      <c r="G209" s="221"/>
      <c r="H209" s="220">
        <f t="shared" si="33"/>
        <v>0</v>
      </c>
      <c r="I209" s="64"/>
      <c r="J209" s="4"/>
    </row>
    <row r="210" spans="1:12" customFormat="1" x14ac:dyDescent="0.25">
      <c r="A210" s="36" t="s">
        <v>45</v>
      </c>
      <c r="B210" s="52" t="s">
        <v>535</v>
      </c>
      <c r="C210" s="51" t="s">
        <v>322</v>
      </c>
      <c r="D210" s="38" t="s">
        <v>15</v>
      </c>
      <c r="E210" s="38">
        <v>2</v>
      </c>
      <c r="F210" s="218"/>
      <c r="G210" s="219">
        <v>0</v>
      </c>
      <c r="H210" s="218"/>
      <c r="I210" s="224">
        <f>E210*G210</f>
        <v>0</v>
      </c>
      <c r="L210" s="84"/>
    </row>
    <row r="211" spans="1:12" customFormat="1" x14ac:dyDescent="0.25">
      <c r="A211" s="40" t="s">
        <v>46</v>
      </c>
      <c r="B211" s="46" t="s">
        <v>536</v>
      </c>
      <c r="C211" s="47" t="s">
        <v>323</v>
      </c>
      <c r="D211" s="49" t="s">
        <v>15</v>
      </c>
      <c r="E211" s="49">
        <v>2</v>
      </c>
      <c r="F211" s="220">
        <v>0</v>
      </c>
      <c r="G211" s="221"/>
      <c r="H211" s="220">
        <f t="shared" ref="H211:H213" si="34">E211*F211</f>
        <v>0</v>
      </c>
      <c r="I211" s="64"/>
      <c r="J211" s="4"/>
    </row>
    <row r="212" spans="1:12" customFormat="1" x14ac:dyDescent="0.25">
      <c r="A212" s="40" t="s">
        <v>77</v>
      </c>
      <c r="B212" s="46" t="s">
        <v>536</v>
      </c>
      <c r="C212" s="47" t="s">
        <v>324</v>
      </c>
      <c r="D212" s="49" t="s">
        <v>15</v>
      </c>
      <c r="E212" s="49">
        <v>2</v>
      </c>
      <c r="F212" s="220">
        <v>0</v>
      </c>
      <c r="G212" s="221"/>
      <c r="H212" s="220">
        <f t="shared" si="34"/>
        <v>0</v>
      </c>
      <c r="I212" s="64"/>
      <c r="J212" s="4"/>
    </row>
    <row r="213" spans="1:12" customFormat="1" x14ac:dyDescent="0.25">
      <c r="A213" s="40" t="s">
        <v>78</v>
      </c>
      <c r="B213" s="46" t="s">
        <v>536</v>
      </c>
      <c r="C213" s="47" t="s">
        <v>325</v>
      </c>
      <c r="D213" s="49" t="s">
        <v>15</v>
      </c>
      <c r="E213" s="49">
        <v>2</v>
      </c>
      <c r="F213" s="220">
        <v>0</v>
      </c>
      <c r="G213" s="221"/>
      <c r="H213" s="220">
        <f t="shared" si="34"/>
        <v>0</v>
      </c>
      <c r="I213" s="64"/>
      <c r="J213" s="4"/>
    </row>
    <row r="214" spans="1:12" customFormat="1" x14ac:dyDescent="0.25">
      <c r="A214" s="36" t="s">
        <v>16</v>
      </c>
      <c r="B214" s="52" t="s">
        <v>535</v>
      </c>
      <c r="C214" s="51" t="s">
        <v>328</v>
      </c>
      <c r="D214" s="38" t="s">
        <v>15</v>
      </c>
      <c r="E214" s="38">
        <v>2</v>
      </c>
      <c r="F214" s="218"/>
      <c r="G214" s="219">
        <v>0</v>
      </c>
      <c r="H214" s="218"/>
      <c r="I214" s="224">
        <f>E214*G214</f>
        <v>0</v>
      </c>
      <c r="L214" s="84"/>
    </row>
    <row r="215" spans="1:12" customFormat="1" ht="15.75" thickBot="1" x14ac:dyDescent="0.3">
      <c r="A215" s="89" t="s">
        <v>17</v>
      </c>
      <c r="B215" s="90" t="s">
        <v>536</v>
      </c>
      <c r="C215" s="91" t="s">
        <v>326</v>
      </c>
      <c r="D215" s="92" t="s">
        <v>15</v>
      </c>
      <c r="E215" s="92">
        <v>2</v>
      </c>
      <c r="F215" s="351">
        <v>0</v>
      </c>
      <c r="G215" s="349"/>
      <c r="H215" s="351">
        <f>E215*F215</f>
        <v>0</v>
      </c>
      <c r="I215" s="352"/>
      <c r="J215" s="4"/>
    </row>
    <row r="216" spans="1:12" customFormat="1" ht="15.75" thickBot="1" x14ac:dyDescent="0.3">
      <c r="A216" s="235"/>
      <c r="B216" s="236"/>
      <c r="C216" s="237" t="s">
        <v>497</v>
      </c>
      <c r="D216" s="238"/>
      <c r="E216" s="238"/>
      <c r="F216" s="239"/>
      <c r="G216" s="239"/>
      <c r="H216" s="240">
        <f>SUM(H197:H215)</f>
        <v>0</v>
      </c>
      <c r="I216" s="241">
        <f>SUM(I197:I215)</f>
        <v>0</v>
      </c>
      <c r="J216" s="4"/>
    </row>
    <row r="217" spans="1:12" customFormat="1" ht="15.75" thickBot="1" x14ac:dyDescent="0.3">
      <c r="A217" s="344"/>
      <c r="B217" s="345"/>
      <c r="C217" s="346" t="s">
        <v>498</v>
      </c>
      <c r="D217" s="254"/>
      <c r="E217" s="254"/>
      <c r="F217" s="257"/>
      <c r="G217" s="257"/>
      <c r="H217" s="257"/>
      <c r="I217" s="258">
        <f>H216+I216</f>
        <v>0</v>
      </c>
      <c r="J217" s="4"/>
    </row>
    <row r="218" spans="1:12" customFormat="1" ht="15.75" customHeight="1" thickBot="1" x14ac:dyDescent="0.3">
      <c r="A218" s="408" t="s">
        <v>448</v>
      </c>
      <c r="B218" s="410"/>
      <c r="C218" s="410"/>
      <c r="D218" s="410"/>
      <c r="E218" s="410"/>
      <c r="F218" s="410"/>
      <c r="G218" s="410"/>
      <c r="H218" s="410"/>
      <c r="I218" s="411"/>
      <c r="J218" s="4"/>
    </row>
    <row r="219" spans="1:12" customFormat="1" x14ac:dyDescent="0.25">
      <c r="A219" s="226" t="s">
        <v>10</v>
      </c>
      <c r="B219" s="227" t="s">
        <v>535</v>
      </c>
      <c r="C219" s="228" t="s">
        <v>449</v>
      </c>
      <c r="D219" s="229" t="s">
        <v>12</v>
      </c>
      <c r="E219" s="273">
        <f>E99+E128+E170+E202</f>
        <v>48.5</v>
      </c>
      <c r="F219" s="230"/>
      <c r="G219" s="231">
        <v>0</v>
      </c>
      <c r="H219" s="274"/>
      <c r="I219" s="232">
        <f t="shared" ref="I219:I222" si="35">E219*G219</f>
        <v>0</v>
      </c>
    </row>
    <row r="220" spans="1:12" customFormat="1" x14ac:dyDescent="0.25">
      <c r="A220" s="36" t="s">
        <v>11</v>
      </c>
      <c r="B220" s="52" t="s">
        <v>535</v>
      </c>
      <c r="C220" s="51" t="s">
        <v>452</v>
      </c>
      <c r="D220" s="38" t="s">
        <v>12</v>
      </c>
      <c r="E220" s="222">
        <f>E94+E96+E121+E161+E163+E167+E198+E200</f>
        <v>21.9</v>
      </c>
      <c r="F220" s="218"/>
      <c r="G220" s="219">
        <v>0</v>
      </c>
      <c r="H220" s="223"/>
      <c r="I220" s="224">
        <f t="shared" si="35"/>
        <v>0</v>
      </c>
    </row>
    <row r="221" spans="1:12" customFormat="1" x14ac:dyDescent="0.25">
      <c r="A221" s="36" t="s">
        <v>39</v>
      </c>
      <c r="B221" s="52" t="s">
        <v>535</v>
      </c>
      <c r="C221" s="51" t="s">
        <v>451</v>
      </c>
      <c r="D221" s="38" t="s">
        <v>12</v>
      </c>
      <c r="E221" s="222">
        <f>E219</f>
        <v>48.5</v>
      </c>
      <c r="F221" s="218"/>
      <c r="G221" s="219">
        <v>0</v>
      </c>
      <c r="H221" s="223"/>
      <c r="I221" s="224">
        <f t="shared" si="35"/>
        <v>0</v>
      </c>
    </row>
    <row r="222" spans="1:12" customFormat="1" ht="15.75" thickBot="1" x14ac:dyDescent="0.3">
      <c r="A222" s="125" t="s">
        <v>13</v>
      </c>
      <c r="B222" s="126" t="s">
        <v>535</v>
      </c>
      <c r="C222" s="127" t="s">
        <v>453</v>
      </c>
      <c r="D222" s="128" t="s">
        <v>12</v>
      </c>
      <c r="E222" s="333">
        <f>E220</f>
        <v>21.9</v>
      </c>
      <c r="F222" s="334"/>
      <c r="G222" s="335">
        <v>0</v>
      </c>
      <c r="H222" s="336"/>
      <c r="I222" s="337">
        <f t="shared" si="35"/>
        <v>0</v>
      </c>
    </row>
    <row r="223" spans="1:12" customFormat="1" ht="15.75" thickBot="1" x14ac:dyDescent="0.3">
      <c r="A223" s="245"/>
      <c r="B223" s="246"/>
      <c r="C223" s="247" t="s">
        <v>499</v>
      </c>
      <c r="D223" s="238"/>
      <c r="E223" s="238"/>
      <c r="F223" s="248"/>
      <c r="G223" s="249"/>
      <c r="H223" s="239">
        <f>SUM(H219:H222)</f>
        <v>0</v>
      </c>
      <c r="I223" s="250">
        <f>SUM(I219:I222)</f>
        <v>0</v>
      </c>
    </row>
    <row r="224" spans="1:12" customFormat="1" ht="15.75" thickBot="1" x14ac:dyDescent="0.3">
      <c r="A224" s="251"/>
      <c r="B224" s="252"/>
      <c r="C224" s="253" t="s">
        <v>500</v>
      </c>
      <c r="D224" s="254"/>
      <c r="E224" s="254"/>
      <c r="F224" s="255"/>
      <c r="G224" s="256"/>
      <c r="H224" s="257"/>
      <c r="I224" s="258">
        <f>H223+I223</f>
        <v>0</v>
      </c>
    </row>
    <row r="225" spans="1:9" customFormat="1" ht="15.75" thickBot="1" x14ac:dyDescent="0.3">
      <c r="A225" s="259"/>
      <c r="B225" s="260"/>
      <c r="C225" s="261" t="s">
        <v>501</v>
      </c>
      <c r="D225" s="262"/>
      <c r="E225" s="263"/>
      <c r="F225" s="248"/>
      <c r="G225" s="248"/>
      <c r="H225" s="264"/>
      <c r="I225" s="250">
        <f>I224+I217+I195+I153+I149+I113+I91+I69+I57+I50+I40+I25+I157</f>
        <v>0</v>
      </c>
    </row>
    <row r="226" spans="1:9" customFormat="1" ht="15.75" thickBot="1" x14ac:dyDescent="0.3">
      <c r="A226" s="265"/>
      <c r="B226" s="266"/>
      <c r="C226" s="267" t="s">
        <v>502</v>
      </c>
      <c r="D226" s="268"/>
      <c r="E226" s="269"/>
      <c r="F226" s="270"/>
      <c r="G226" s="270"/>
      <c r="H226" s="271"/>
      <c r="I226" s="272">
        <f>I225/1.2*20%</f>
        <v>0</v>
      </c>
    </row>
  </sheetData>
  <autoFilter ref="A9:E9" xr:uid="{2CEBBF08-7017-4F0E-BCF6-C10BDC34B791}"/>
  <mergeCells count="25">
    <mergeCell ref="C196:I196"/>
    <mergeCell ref="A218:I218"/>
    <mergeCell ref="H1:I1"/>
    <mergeCell ref="F2:I2"/>
    <mergeCell ref="A5:I5"/>
    <mergeCell ref="A6:I6"/>
    <mergeCell ref="C58:I58"/>
    <mergeCell ref="C70:I70"/>
    <mergeCell ref="C92:I92"/>
    <mergeCell ref="C114:I114"/>
    <mergeCell ref="C150:I150"/>
    <mergeCell ref="A158:I158"/>
    <mergeCell ref="F7:G7"/>
    <mergeCell ref="H7:I7"/>
    <mergeCell ref="A10:I10"/>
    <mergeCell ref="A7:A8"/>
    <mergeCell ref="C7:C8"/>
    <mergeCell ref="D7:D8"/>
    <mergeCell ref="E7:E8"/>
    <mergeCell ref="C159:I159"/>
    <mergeCell ref="C154:I154"/>
    <mergeCell ref="C11:I11"/>
    <mergeCell ref="C26:I26"/>
    <mergeCell ref="C41:I41"/>
    <mergeCell ref="C51:I51"/>
  </mergeCells>
  <phoneticPr fontId="9" type="noConversion"/>
  <pageMargins left="0.31496062992125984" right="0.31496062992125984" top="0.55118110236220474" bottom="0.35433070866141736" header="0.31496062992125984" footer="0.31496062992125984"/>
  <pageSetup paperSize="9" scale="52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B8B19-D131-49CC-9A0F-F494C6D378C3}">
  <sheetPr>
    <pageSetUpPr fitToPage="1"/>
  </sheetPr>
  <dimension ref="A1:AI207"/>
  <sheetViews>
    <sheetView view="pageBreakPreview" zoomScale="130" zoomScaleNormal="100" zoomScaleSheetLayoutView="130" workbookViewId="0">
      <selection activeCell="C44" sqref="C44"/>
    </sheetView>
  </sheetViews>
  <sheetFormatPr defaultColWidth="9.140625" defaultRowHeight="15" x14ac:dyDescent="0.25"/>
  <cols>
    <col min="1" max="1" width="6" style="1" customWidth="1"/>
    <col min="2" max="2" width="17.7109375" style="5" customWidth="1"/>
    <col min="3" max="3" width="84.28515625" style="1" customWidth="1"/>
    <col min="4" max="4" width="8.85546875" style="1" customWidth="1"/>
    <col min="5" max="5" width="13.85546875" style="1" bestFit="1" customWidth="1"/>
    <col min="6" max="6" width="14.85546875" style="2" hidden="1" customWidth="1"/>
    <col min="7" max="8" width="11.42578125" style="2" hidden="1" customWidth="1"/>
    <col min="9" max="9" width="0" style="2" hidden="1" customWidth="1"/>
    <col min="10" max="16384" width="9.140625" style="2"/>
  </cols>
  <sheetData>
    <row r="1" spans="1:9" ht="19.5" thickBot="1" x14ac:dyDescent="0.3">
      <c r="A1" s="7"/>
      <c r="B1" s="7"/>
      <c r="C1" s="7"/>
      <c r="E1" s="8" t="s">
        <v>24</v>
      </c>
    </row>
    <row r="2" spans="1:9" ht="15.75" x14ac:dyDescent="0.25">
      <c r="A2" s="9" t="s">
        <v>25</v>
      </c>
      <c r="B2" s="9"/>
      <c r="C2" s="9"/>
      <c r="E2" s="11" t="s">
        <v>26</v>
      </c>
    </row>
    <row r="3" spans="1:9" ht="15.75" x14ac:dyDescent="0.25">
      <c r="A3" s="12" t="s">
        <v>32</v>
      </c>
      <c r="B3" s="12"/>
      <c r="C3" s="12"/>
      <c r="E3" s="10"/>
    </row>
    <row r="4" spans="1:9" ht="15.75" x14ac:dyDescent="0.25">
      <c r="A4" s="9" t="s">
        <v>27</v>
      </c>
      <c r="B4" s="9"/>
      <c r="C4" s="9"/>
      <c r="E4" s="11" t="s">
        <v>28</v>
      </c>
    </row>
    <row r="5" spans="1:9" ht="15.75" x14ac:dyDescent="0.25">
      <c r="A5" s="12" t="s">
        <v>33</v>
      </c>
      <c r="B5" s="12"/>
      <c r="C5" s="12"/>
      <c r="E5" s="13"/>
    </row>
    <row r="6" spans="1:9" ht="15.75" x14ac:dyDescent="0.25">
      <c r="A6" s="12" t="s">
        <v>34</v>
      </c>
      <c r="B6" s="12"/>
      <c r="C6" s="12"/>
      <c r="E6" s="11" t="s">
        <v>456</v>
      </c>
    </row>
    <row r="7" spans="1:9" ht="15.75" x14ac:dyDescent="0.25">
      <c r="A7" s="14" t="s">
        <v>35</v>
      </c>
      <c r="B7" s="14"/>
      <c r="C7" s="14"/>
      <c r="E7" s="11"/>
    </row>
    <row r="8" spans="1:9" ht="15.75" x14ac:dyDescent="0.25">
      <c r="A8" s="14" t="s">
        <v>127</v>
      </c>
      <c r="B8" s="14"/>
      <c r="C8" s="14"/>
      <c r="E8" s="11"/>
    </row>
    <row r="9" spans="1:9" ht="27.75" x14ac:dyDescent="0.4">
      <c r="A9" s="15"/>
      <c r="B9" s="15"/>
      <c r="C9" s="15"/>
      <c r="E9" s="11" t="s">
        <v>29</v>
      </c>
    </row>
    <row r="10" spans="1:9" ht="15" customHeight="1" x14ac:dyDescent="0.25">
      <c r="A10" s="420" t="s">
        <v>520</v>
      </c>
      <c r="B10" s="420"/>
      <c r="C10" s="420"/>
      <c r="D10" s="420"/>
      <c r="E10" s="420"/>
    </row>
    <row r="11" spans="1:9" ht="22.5" customHeight="1" thickBot="1" x14ac:dyDescent="0.3">
      <c r="A11" s="421" t="s">
        <v>150</v>
      </c>
      <c r="B11" s="421"/>
      <c r="C11" s="421"/>
      <c r="D11" s="421"/>
      <c r="E11" s="421"/>
    </row>
    <row r="12" spans="1:9" s="3" customFormat="1" ht="15" customHeight="1" x14ac:dyDescent="0.25">
      <c r="A12" s="412" t="s">
        <v>0</v>
      </c>
      <c r="B12" s="16" t="s">
        <v>1</v>
      </c>
      <c r="C12" s="412" t="s">
        <v>2</v>
      </c>
      <c r="D12" s="412" t="s">
        <v>3</v>
      </c>
      <c r="E12" s="412" t="s">
        <v>4</v>
      </c>
    </row>
    <row r="13" spans="1:9" ht="15.75" thickBot="1" x14ac:dyDescent="0.3">
      <c r="A13" s="413"/>
      <c r="B13" s="17" t="s">
        <v>5</v>
      </c>
      <c r="C13" s="413"/>
      <c r="D13" s="413"/>
      <c r="E13" s="414"/>
    </row>
    <row r="14" spans="1:9" ht="15.75" thickBot="1" x14ac:dyDescent="0.3">
      <c r="A14" s="103"/>
      <c r="B14" s="96"/>
      <c r="C14" s="104"/>
      <c r="D14" s="105"/>
      <c r="E14" s="94"/>
    </row>
    <row r="15" spans="1:9" ht="15.75" thickBot="1" x14ac:dyDescent="0.3">
      <c r="A15" s="455" t="s">
        <v>528</v>
      </c>
      <c r="B15" s="409"/>
      <c r="C15" s="409"/>
      <c r="D15" s="409"/>
      <c r="E15" s="456"/>
    </row>
    <row r="16" spans="1:9" customFormat="1" x14ac:dyDescent="0.25">
      <c r="A16" s="111"/>
      <c r="B16" s="112" t="s">
        <v>6</v>
      </c>
      <c r="C16" s="32" t="s">
        <v>172</v>
      </c>
      <c r="D16" s="113"/>
      <c r="E16" s="114"/>
      <c r="F16" s="85"/>
      <c r="G16" s="85"/>
      <c r="H16" s="86"/>
      <c r="I16" s="87"/>
    </row>
    <row r="17" spans="1:9" customFormat="1" ht="25.5" x14ac:dyDescent="0.25">
      <c r="A17" s="36">
        <v>1</v>
      </c>
      <c r="B17" s="52"/>
      <c r="C17" s="37" t="s">
        <v>36</v>
      </c>
      <c r="D17" s="38" t="s">
        <v>38</v>
      </c>
      <c r="E17" s="39">
        <v>225.7</v>
      </c>
      <c r="F17" s="85"/>
      <c r="G17" s="85"/>
      <c r="H17" s="86"/>
      <c r="I17" s="87"/>
    </row>
    <row r="18" spans="1:9" customFormat="1" ht="25.5" x14ac:dyDescent="0.25">
      <c r="A18" s="36" t="s">
        <v>11</v>
      </c>
      <c r="B18" s="52"/>
      <c r="C18" s="37" t="s">
        <v>22</v>
      </c>
      <c r="D18" s="38" t="s">
        <v>38</v>
      </c>
      <c r="E18" s="39">
        <v>6.98</v>
      </c>
      <c r="F18" s="85"/>
      <c r="G18" s="85"/>
      <c r="H18" s="86"/>
      <c r="I18" s="87"/>
    </row>
    <row r="19" spans="1:9" customFormat="1" x14ac:dyDescent="0.25">
      <c r="A19" s="36" t="s">
        <v>39</v>
      </c>
      <c r="B19" s="52"/>
      <c r="C19" s="37" t="s">
        <v>40</v>
      </c>
      <c r="D19" s="38" t="s">
        <v>7</v>
      </c>
      <c r="E19" s="39">
        <v>6.98</v>
      </c>
      <c r="F19" s="85"/>
      <c r="G19" s="85"/>
      <c r="H19" s="86"/>
      <c r="I19" s="87"/>
    </row>
    <row r="20" spans="1:9" customFormat="1" x14ac:dyDescent="0.25">
      <c r="A20" s="36" t="s">
        <v>13</v>
      </c>
      <c r="B20" s="52"/>
      <c r="C20" s="37" t="s">
        <v>41</v>
      </c>
      <c r="D20" s="38" t="s">
        <v>21</v>
      </c>
      <c r="E20" s="39">
        <f>(E17+E18)*1.6</f>
        <v>372.28800000000001</v>
      </c>
      <c r="F20" s="85"/>
      <c r="G20" s="85"/>
      <c r="H20" s="86"/>
      <c r="I20" s="87"/>
    </row>
    <row r="21" spans="1:9" customFormat="1" ht="25.5" x14ac:dyDescent="0.25">
      <c r="A21" s="36" t="s">
        <v>42</v>
      </c>
      <c r="B21" s="52"/>
      <c r="C21" s="37" t="s">
        <v>227</v>
      </c>
      <c r="D21" s="38" t="s">
        <v>102</v>
      </c>
      <c r="E21" s="39">
        <v>295.99200000000002</v>
      </c>
      <c r="F21" s="85"/>
      <c r="G21" s="85"/>
      <c r="H21" s="86"/>
      <c r="I21" s="87"/>
    </row>
    <row r="22" spans="1:9" customFormat="1" ht="15.75" x14ac:dyDescent="0.25">
      <c r="A22" s="36" t="s">
        <v>45</v>
      </c>
      <c r="B22" s="52"/>
      <c r="C22" s="37" t="s">
        <v>43</v>
      </c>
      <c r="D22" s="38" t="s">
        <v>38</v>
      </c>
      <c r="E22" s="39">
        <v>32.512999999999998</v>
      </c>
      <c r="F22" s="85"/>
      <c r="G22" s="85"/>
      <c r="H22" s="86"/>
      <c r="I22" s="87"/>
    </row>
    <row r="23" spans="1:9" customFormat="1" x14ac:dyDescent="0.25">
      <c r="A23" s="40" t="s">
        <v>46</v>
      </c>
      <c r="B23" s="46"/>
      <c r="C23" s="41" t="s">
        <v>23</v>
      </c>
      <c r="D23" s="49" t="s">
        <v>7</v>
      </c>
      <c r="E23" s="70">
        <f>1.1*E22</f>
        <v>35.764299999999999</v>
      </c>
      <c r="F23" s="85"/>
      <c r="G23" s="85"/>
      <c r="H23" s="86"/>
      <c r="I23" s="87"/>
    </row>
    <row r="24" spans="1:9" customFormat="1" ht="15.75" x14ac:dyDescent="0.25">
      <c r="A24" s="36" t="s">
        <v>16</v>
      </c>
      <c r="B24" s="52"/>
      <c r="C24" s="51" t="s">
        <v>173</v>
      </c>
      <c r="D24" s="38" t="s">
        <v>38</v>
      </c>
      <c r="E24" s="39">
        <v>16.260000000000002</v>
      </c>
      <c r="F24" s="85"/>
      <c r="G24" s="85"/>
      <c r="H24" s="86"/>
      <c r="I24" s="87"/>
    </row>
    <row r="25" spans="1:9" customFormat="1" ht="15.75" x14ac:dyDescent="0.25">
      <c r="A25" s="40" t="s">
        <v>17</v>
      </c>
      <c r="B25" s="46"/>
      <c r="C25" s="47" t="s">
        <v>37</v>
      </c>
      <c r="D25" s="49" t="s">
        <v>96</v>
      </c>
      <c r="E25" s="70">
        <f>1.1*E24</f>
        <v>17.886000000000003</v>
      </c>
      <c r="F25" s="85"/>
      <c r="G25" s="85"/>
      <c r="H25" s="86"/>
      <c r="I25" s="87"/>
    </row>
    <row r="26" spans="1:9" customFormat="1" ht="25.5" x14ac:dyDescent="0.25">
      <c r="A26" s="36" t="s">
        <v>18</v>
      </c>
      <c r="B26" s="52"/>
      <c r="C26" s="37" t="s">
        <v>47</v>
      </c>
      <c r="D26" s="38" t="s">
        <v>7</v>
      </c>
      <c r="E26" s="39">
        <v>194.78</v>
      </c>
      <c r="F26" s="85"/>
      <c r="G26" s="85"/>
      <c r="H26" s="86"/>
      <c r="I26" s="87"/>
    </row>
    <row r="27" spans="1:9" customFormat="1" x14ac:dyDescent="0.25">
      <c r="A27" s="40" t="s">
        <v>90</v>
      </c>
      <c r="B27" s="46"/>
      <c r="C27" s="41" t="s">
        <v>23</v>
      </c>
      <c r="D27" s="49" t="s">
        <v>7</v>
      </c>
      <c r="E27" s="70">
        <f>1.1*E26</f>
        <v>214.25800000000001</v>
      </c>
      <c r="F27" s="85"/>
      <c r="G27" s="85"/>
      <c r="H27" s="86"/>
      <c r="I27" s="87"/>
    </row>
    <row r="28" spans="1:9" customFormat="1" ht="16.5" thickBot="1" x14ac:dyDescent="0.3">
      <c r="A28" s="42" t="s">
        <v>19</v>
      </c>
      <c r="B28" s="73"/>
      <c r="C28" s="43" t="s">
        <v>8</v>
      </c>
      <c r="D28" s="44" t="s">
        <v>38</v>
      </c>
      <c r="E28" s="45">
        <v>194.78</v>
      </c>
      <c r="F28" s="85"/>
      <c r="G28" s="85"/>
      <c r="H28" s="86"/>
      <c r="I28" s="87"/>
    </row>
    <row r="29" spans="1:9" customFormat="1" x14ac:dyDescent="0.25">
      <c r="A29" s="111"/>
      <c r="B29" s="112" t="s">
        <v>9</v>
      </c>
      <c r="C29" s="32" t="s">
        <v>468</v>
      </c>
      <c r="D29" s="113"/>
      <c r="E29" s="114"/>
      <c r="F29" s="85"/>
      <c r="G29" s="85"/>
      <c r="H29" s="86"/>
      <c r="I29" s="87"/>
    </row>
    <row r="30" spans="1:9" customFormat="1" ht="25.5" x14ac:dyDescent="0.25">
      <c r="A30" s="36">
        <v>1</v>
      </c>
      <c r="B30" s="52"/>
      <c r="C30" s="37" t="s">
        <v>36</v>
      </c>
      <c r="D30" s="38" t="s">
        <v>38</v>
      </c>
      <c r="E30" s="39">
        <v>127.63</v>
      </c>
      <c r="F30" s="85"/>
      <c r="G30" s="85"/>
      <c r="H30" s="86"/>
      <c r="I30" s="87"/>
    </row>
    <row r="31" spans="1:9" customFormat="1" ht="25.5" x14ac:dyDescent="0.25">
      <c r="A31" s="36" t="s">
        <v>11</v>
      </c>
      <c r="B31" s="52"/>
      <c r="C31" s="37" t="s">
        <v>22</v>
      </c>
      <c r="D31" s="38" t="s">
        <v>38</v>
      </c>
      <c r="E31" s="39">
        <v>3.95</v>
      </c>
      <c r="F31" s="85"/>
      <c r="G31" s="85"/>
      <c r="H31" s="86"/>
      <c r="I31" s="87"/>
    </row>
    <row r="32" spans="1:9" customFormat="1" x14ac:dyDescent="0.25">
      <c r="A32" s="36" t="s">
        <v>39</v>
      </c>
      <c r="B32" s="52"/>
      <c r="C32" s="37" t="s">
        <v>40</v>
      </c>
      <c r="D32" s="38" t="s">
        <v>7</v>
      </c>
      <c r="E32" s="39">
        <v>3.95</v>
      </c>
      <c r="F32" s="85"/>
      <c r="G32" s="85"/>
      <c r="H32" s="86"/>
      <c r="I32" s="87"/>
    </row>
    <row r="33" spans="1:12" customFormat="1" x14ac:dyDescent="0.25">
      <c r="A33" s="36" t="s">
        <v>13</v>
      </c>
      <c r="B33" s="52"/>
      <c r="C33" s="37" t="s">
        <v>41</v>
      </c>
      <c r="D33" s="38" t="s">
        <v>21</v>
      </c>
      <c r="E33" s="39">
        <f>(E30+E31)*1.6</f>
        <v>210.52799999999999</v>
      </c>
      <c r="F33" s="85"/>
      <c r="G33" s="85"/>
      <c r="H33" s="86"/>
      <c r="I33" s="87"/>
    </row>
    <row r="34" spans="1:12" customFormat="1" ht="15.75" x14ac:dyDescent="0.25">
      <c r="A34" s="36" t="s">
        <v>42</v>
      </c>
      <c r="B34" s="52"/>
      <c r="C34" s="37" t="s">
        <v>43</v>
      </c>
      <c r="D34" s="38" t="s">
        <v>38</v>
      </c>
      <c r="E34" s="39">
        <v>1.96</v>
      </c>
      <c r="F34" s="85"/>
      <c r="G34" s="85"/>
      <c r="H34" s="86"/>
      <c r="I34" s="87"/>
    </row>
    <row r="35" spans="1:12" customFormat="1" x14ac:dyDescent="0.25">
      <c r="A35" s="40" t="s">
        <v>44</v>
      </c>
      <c r="B35" s="46"/>
      <c r="C35" s="41" t="s">
        <v>23</v>
      </c>
      <c r="D35" s="49" t="s">
        <v>7</v>
      </c>
      <c r="E35" s="70">
        <f>1.1*E34</f>
        <v>2.1560000000000001</v>
      </c>
      <c r="F35" s="85"/>
      <c r="G35" s="85"/>
      <c r="H35" s="86"/>
      <c r="I35" s="87"/>
    </row>
    <row r="36" spans="1:12" ht="15.75" x14ac:dyDescent="0.25">
      <c r="A36" s="36" t="s">
        <v>45</v>
      </c>
      <c r="B36" s="52"/>
      <c r="C36" s="37" t="s">
        <v>469</v>
      </c>
      <c r="D36" s="38" t="s">
        <v>38</v>
      </c>
      <c r="E36" s="39">
        <v>7.45</v>
      </c>
      <c r="K36" s="4"/>
    </row>
    <row r="37" spans="1:12" ht="15.75" x14ac:dyDescent="0.25">
      <c r="A37" s="40" t="s">
        <v>46</v>
      </c>
      <c r="B37" s="46"/>
      <c r="C37" s="41" t="s">
        <v>23</v>
      </c>
      <c r="D37" s="49" t="s">
        <v>96</v>
      </c>
      <c r="E37" s="70">
        <f>1.1*E36</f>
        <v>8.1950000000000003</v>
      </c>
    </row>
    <row r="38" spans="1:12" customFormat="1" ht="25.5" x14ac:dyDescent="0.25">
      <c r="A38" s="36" t="s">
        <v>16</v>
      </c>
      <c r="B38" s="52"/>
      <c r="C38" s="37" t="s">
        <v>47</v>
      </c>
      <c r="D38" s="38" t="s">
        <v>7</v>
      </c>
      <c r="E38" s="39">
        <v>96.59</v>
      </c>
      <c r="F38" s="85"/>
      <c r="G38" s="85"/>
      <c r="H38" s="86"/>
      <c r="I38" s="87"/>
    </row>
    <row r="39" spans="1:12" customFormat="1" x14ac:dyDescent="0.25">
      <c r="A39" s="40" t="s">
        <v>17</v>
      </c>
      <c r="B39" s="46"/>
      <c r="C39" s="41" t="s">
        <v>23</v>
      </c>
      <c r="D39" s="49" t="s">
        <v>7</v>
      </c>
      <c r="E39" s="70">
        <v>28.88</v>
      </c>
      <c r="F39" s="85"/>
      <c r="G39" s="85"/>
      <c r="H39" s="86"/>
      <c r="I39" s="87"/>
    </row>
    <row r="40" spans="1:12" customFormat="1" x14ac:dyDescent="0.25">
      <c r="A40" s="40" t="s">
        <v>84</v>
      </c>
      <c r="B40" s="46"/>
      <c r="C40" s="41" t="s">
        <v>484</v>
      </c>
      <c r="D40" s="49" t="s">
        <v>7</v>
      </c>
      <c r="E40" s="70">
        <v>77.37</v>
      </c>
      <c r="F40" s="85"/>
      <c r="G40" s="85"/>
      <c r="H40" s="86"/>
      <c r="I40" s="87"/>
    </row>
    <row r="41" spans="1:12" customFormat="1" ht="16.5" thickBot="1" x14ac:dyDescent="0.3">
      <c r="A41" s="42" t="s">
        <v>18</v>
      </c>
      <c r="B41" s="73"/>
      <c r="C41" s="43" t="s">
        <v>8</v>
      </c>
      <c r="D41" s="44" t="s">
        <v>38</v>
      </c>
      <c r="E41" s="45">
        <v>96.59</v>
      </c>
      <c r="F41" s="85"/>
      <c r="G41" s="85"/>
      <c r="H41" s="86"/>
      <c r="I41" s="87"/>
    </row>
    <row r="42" spans="1:12" customFormat="1" ht="15.75" thickBot="1" x14ac:dyDescent="0.3">
      <c r="A42" s="106"/>
      <c r="B42" s="107" t="s">
        <v>81</v>
      </c>
      <c r="C42" s="108" t="s">
        <v>151</v>
      </c>
      <c r="D42" s="109"/>
      <c r="E42" s="110"/>
      <c r="F42" s="85"/>
      <c r="G42" s="85"/>
      <c r="H42" s="86"/>
      <c r="I42" s="87"/>
    </row>
    <row r="43" spans="1:12" customFormat="1" x14ac:dyDescent="0.25">
      <c r="A43" s="36" t="s">
        <v>10</v>
      </c>
      <c r="B43" s="52"/>
      <c r="C43" s="51" t="s">
        <v>470</v>
      </c>
      <c r="D43" s="38" t="s">
        <v>15</v>
      </c>
      <c r="E43" s="72">
        <v>2</v>
      </c>
      <c r="F43" s="67"/>
      <c r="G43" s="53">
        <v>0</v>
      </c>
      <c r="H43" s="54"/>
      <c r="I43" s="55">
        <f>E43*G43</f>
        <v>0</v>
      </c>
      <c r="J43" s="4"/>
      <c r="L43" s="2"/>
    </row>
    <row r="44" spans="1:12" customFormat="1" x14ac:dyDescent="0.25">
      <c r="A44" s="36" t="s">
        <v>11</v>
      </c>
      <c r="B44" s="52"/>
      <c r="C44" s="51" t="s">
        <v>55</v>
      </c>
      <c r="D44" s="38" t="s">
        <v>15</v>
      </c>
      <c r="E44" s="72">
        <v>2</v>
      </c>
      <c r="F44" s="65">
        <v>0</v>
      </c>
      <c r="G44" s="56"/>
      <c r="H44" s="57">
        <f>E44*F44</f>
        <v>0</v>
      </c>
      <c r="I44" s="58"/>
    </row>
    <row r="45" spans="1:12" customFormat="1" x14ac:dyDescent="0.25">
      <c r="A45" s="40" t="s">
        <v>50</v>
      </c>
      <c r="B45" s="46"/>
      <c r="C45" s="47" t="s">
        <v>154</v>
      </c>
      <c r="D45" s="49" t="s">
        <v>15</v>
      </c>
      <c r="E45" s="71">
        <v>2</v>
      </c>
      <c r="F45" s="66"/>
      <c r="G45" s="59">
        <v>0</v>
      </c>
      <c r="H45" s="60"/>
      <c r="I45" s="61">
        <f>E45*G45</f>
        <v>0</v>
      </c>
      <c r="J45" s="4"/>
    </row>
    <row r="46" spans="1:12" customFormat="1" x14ac:dyDescent="0.25">
      <c r="A46" s="100" t="s">
        <v>39</v>
      </c>
      <c r="B46" s="99"/>
      <c r="C46" s="37" t="s">
        <v>56</v>
      </c>
      <c r="D46" s="69" t="s">
        <v>15</v>
      </c>
      <c r="E46" s="101">
        <v>2</v>
      </c>
      <c r="F46" s="68">
        <v>0</v>
      </c>
      <c r="G46" s="62"/>
      <c r="H46" s="63">
        <f t="shared" ref="H46:H47" si="0">E46*F46</f>
        <v>0</v>
      </c>
      <c r="I46" s="64"/>
      <c r="J46" s="4"/>
    </row>
    <row r="47" spans="1:12" customFormat="1" x14ac:dyDescent="0.25">
      <c r="A47" s="100" t="s">
        <v>13</v>
      </c>
      <c r="B47" s="99"/>
      <c r="C47" s="37" t="s">
        <v>155</v>
      </c>
      <c r="D47" s="69" t="s">
        <v>15</v>
      </c>
      <c r="E47" s="101">
        <v>2</v>
      </c>
      <c r="F47" s="68">
        <v>0</v>
      </c>
      <c r="G47" s="62"/>
      <c r="H47" s="63">
        <f t="shared" si="0"/>
        <v>0</v>
      </c>
      <c r="I47" s="64"/>
      <c r="J47" s="4"/>
    </row>
    <row r="48" spans="1:12" customFormat="1" ht="25.5" x14ac:dyDescent="0.25">
      <c r="A48" s="40" t="s">
        <v>14</v>
      </c>
      <c r="B48" s="46"/>
      <c r="C48" s="47" t="s">
        <v>156</v>
      </c>
      <c r="D48" s="49" t="s">
        <v>15</v>
      </c>
      <c r="E48" s="50">
        <v>2</v>
      </c>
      <c r="F48" s="68"/>
      <c r="G48" s="62"/>
      <c r="H48" s="63"/>
      <c r="I48" s="64"/>
      <c r="J48" s="4"/>
    </row>
    <row r="49" spans="1:12" customFormat="1" ht="15.75" thickBot="1" x14ac:dyDescent="0.3">
      <c r="A49" s="40" t="s">
        <v>73</v>
      </c>
      <c r="B49" s="46"/>
      <c r="C49" s="47" t="s">
        <v>158</v>
      </c>
      <c r="D49" s="49" t="s">
        <v>15</v>
      </c>
      <c r="E49" s="50">
        <v>2</v>
      </c>
      <c r="F49" s="68">
        <v>0</v>
      </c>
      <c r="G49" s="62"/>
      <c r="H49" s="63">
        <f>E49*F49</f>
        <v>0</v>
      </c>
      <c r="I49" s="64"/>
      <c r="J49" s="4"/>
    </row>
    <row r="50" spans="1:12" customFormat="1" ht="15.75" thickBot="1" x14ac:dyDescent="0.3">
      <c r="A50" s="111"/>
      <c r="B50" s="112" t="s">
        <v>82</v>
      </c>
      <c r="C50" s="32" t="s">
        <v>263</v>
      </c>
      <c r="D50" s="113"/>
      <c r="E50" s="114"/>
      <c r="F50" s="85"/>
      <c r="G50" s="85"/>
      <c r="H50" s="86"/>
      <c r="I50" s="87"/>
    </row>
    <row r="51" spans="1:12" customFormat="1" x14ac:dyDescent="0.25">
      <c r="A51" s="36" t="s">
        <v>10</v>
      </c>
      <c r="B51" s="52"/>
      <c r="C51" s="51" t="s">
        <v>537</v>
      </c>
      <c r="D51" s="38" t="s">
        <v>15</v>
      </c>
      <c r="E51" s="72">
        <v>2</v>
      </c>
      <c r="F51" s="67"/>
      <c r="G51" s="53">
        <v>0</v>
      </c>
      <c r="H51" s="54"/>
      <c r="I51" s="55">
        <f>E51*G51</f>
        <v>0</v>
      </c>
      <c r="J51" s="4"/>
      <c r="L51" s="2"/>
    </row>
    <row r="52" spans="1:12" customFormat="1" x14ac:dyDescent="0.25">
      <c r="A52" s="36" t="s">
        <v>11</v>
      </c>
      <c r="B52" s="52"/>
      <c r="C52" s="51" t="s">
        <v>55</v>
      </c>
      <c r="D52" s="38" t="s">
        <v>15</v>
      </c>
      <c r="E52" s="72">
        <v>2</v>
      </c>
      <c r="F52" s="65">
        <v>0</v>
      </c>
      <c r="G52" s="56"/>
      <c r="H52" s="57">
        <f>E52*F52</f>
        <v>0</v>
      </c>
      <c r="I52" s="58"/>
    </row>
    <row r="53" spans="1:12" customFormat="1" x14ac:dyDescent="0.25">
      <c r="A53" s="40" t="s">
        <v>50</v>
      </c>
      <c r="B53" s="46"/>
      <c r="C53" s="47" t="s">
        <v>265</v>
      </c>
      <c r="D53" s="49" t="s">
        <v>15</v>
      </c>
      <c r="E53" s="50">
        <v>2</v>
      </c>
      <c r="F53" s="66"/>
      <c r="G53" s="59">
        <v>0</v>
      </c>
      <c r="H53" s="60"/>
      <c r="I53" s="61">
        <f>E53*G53</f>
        <v>0</v>
      </c>
      <c r="J53" s="4"/>
    </row>
    <row r="54" spans="1:12" customFormat="1" ht="15.75" thickBot="1" x14ac:dyDescent="0.3">
      <c r="A54" s="79" t="s">
        <v>39</v>
      </c>
      <c r="B54" s="80"/>
      <c r="C54" s="43" t="s">
        <v>56</v>
      </c>
      <c r="D54" s="81" t="s">
        <v>15</v>
      </c>
      <c r="E54" s="82">
        <v>2</v>
      </c>
      <c r="F54" s="68">
        <v>0</v>
      </c>
      <c r="G54" s="62"/>
      <c r="H54" s="63">
        <f t="shared" ref="H54" si="1">E54*F54</f>
        <v>0</v>
      </c>
      <c r="I54" s="64"/>
      <c r="J54" s="4"/>
    </row>
    <row r="55" spans="1:12" customFormat="1" x14ac:dyDescent="0.25">
      <c r="A55" s="106"/>
      <c r="B55" s="107" t="s">
        <v>387</v>
      </c>
      <c r="C55" s="108" t="s">
        <v>454</v>
      </c>
      <c r="D55" s="109"/>
      <c r="E55" s="110"/>
      <c r="F55" s="85"/>
      <c r="G55" s="85"/>
      <c r="H55" s="86"/>
      <c r="I55" s="87"/>
    </row>
    <row r="56" spans="1:12" customFormat="1" ht="25.5" x14ac:dyDescent="0.25">
      <c r="A56" s="36" t="s">
        <v>10</v>
      </c>
      <c r="B56" s="52"/>
      <c r="C56" s="51" t="s">
        <v>174</v>
      </c>
      <c r="D56" s="38" t="s">
        <v>7</v>
      </c>
      <c r="E56" s="48">
        <v>21.28</v>
      </c>
      <c r="F56" s="65"/>
      <c r="G56" s="62"/>
      <c r="H56" s="57"/>
      <c r="I56" s="64"/>
      <c r="J56" s="4"/>
    </row>
    <row r="57" spans="1:12" customFormat="1" x14ac:dyDescent="0.25">
      <c r="A57" s="40" t="s">
        <v>48</v>
      </c>
      <c r="B57" s="46"/>
      <c r="C57" s="47" t="s">
        <v>175</v>
      </c>
      <c r="D57" s="49" t="s">
        <v>15</v>
      </c>
      <c r="E57" s="50">
        <v>76</v>
      </c>
      <c r="F57" s="65"/>
      <c r="G57" s="62"/>
      <c r="H57" s="57"/>
      <c r="I57" s="64"/>
    </row>
    <row r="58" spans="1:12" customFormat="1" x14ac:dyDescent="0.25">
      <c r="A58" s="40" t="s">
        <v>49</v>
      </c>
      <c r="B58" s="46"/>
      <c r="C58" s="47" t="s">
        <v>177</v>
      </c>
      <c r="D58" s="49" t="s">
        <v>12</v>
      </c>
      <c r="E58" s="50">
        <v>7.41</v>
      </c>
      <c r="F58" s="65"/>
      <c r="G58" s="62"/>
      <c r="H58" s="57"/>
      <c r="I58" s="64"/>
      <c r="J58" s="4"/>
    </row>
    <row r="59" spans="1:12" customFormat="1" x14ac:dyDescent="0.25">
      <c r="A59" s="40" t="s">
        <v>138</v>
      </c>
      <c r="B59" s="46"/>
      <c r="C59" s="47" t="s">
        <v>179</v>
      </c>
      <c r="D59" s="49" t="s">
        <v>7</v>
      </c>
      <c r="E59" s="50">
        <v>2.02</v>
      </c>
      <c r="F59" s="93"/>
      <c r="G59" s="93"/>
      <c r="H59" s="93"/>
      <c r="I59" s="93"/>
      <c r="J59" s="4"/>
    </row>
    <row r="60" spans="1:12" customFormat="1" x14ac:dyDescent="0.25">
      <c r="A60" s="40" t="s">
        <v>137</v>
      </c>
      <c r="B60" s="46"/>
      <c r="C60" s="47" t="s">
        <v>244</v>
      </c>
      <c r="D60" s="49" t="s">
        <v>15</v>
      </c>
      <c r="E60" s="50">
        <v>18</v>
      </c>
      <c r="F60" s="93"/>
      <c r="G60" s="93"/>
      <c r="H60" s="93"/>
      <c r="I60" s="93"/>
      <c r="J60" s="4"/>
    </row>
    <row r="61" spans="1:12" customFormat="1" x14ac:dyDescent="0.25">
      <c r="A61" s="36" t="s">
        <v>11</v>
      </c>
      <c r="B61" s="52"/>
      <c r="C61" s="51" t="s">
        <v>253</v>
      </c>
      <c r="D61" s="38" t="s">
        <v>15</v>
      </c>
      <c r="E61" s="48">
        <v>1</v>
      </c>
      <c r="F61" s="65"/>
      <c r="G61" s="62"/>
      <c r="H61" s="57"/>
      <c r="I61" s="64"/>
      <c r="J61" s="4"/>
    </row>
    <row r="62" spans="1:12" customFormat="1" x14ac:dyDescent="0.25">
      <c r="A62" s="40" t="s">
        <v>50</v>
      </c>
      <c r="B62" s="46"/>
      <c r="C62" s="47" t="s">
        <v>377</v>
      </c>
      <c r="D62" s="49" t="s">
        <v>15</v>
      </c>
      <c r="E62" s="50">
        <v>14</v>
      </c>
      <c r="F62" s="93"/>
      <c r="G62" s="93"/>
      <c r="H62" s="93"/>
      <c r="I62" s="93"/>
      <c r="J62" s="4"/>
    </row>
    <row r="63" spans="1:12" customFormat="1" x14ac:dyDescent="0.25">
      <c r="A63" s="40" t="s">
        <v>51</v>
      </c>
      <c r="B63" s="46"/>
      <c r="C63" s="47" t="s">
        <v>378</v>
      </c>
      <c r="D63" s="49" t="s">
        <v>15</v>
      </c>
      <c r="E63" s="50">
        <v>10</v>
      </c>
      <c r="F63" s="93"/>
      <c r="G63" s="93"/>
      <c r="H63" s="93"/>
      <c r="I63" s="93"/>
      <c r="J63" s="4"/>
    </row>
    <row r="64" spans="1:12" customFormat="1" ht="15.75" thickBot="1" x14ac:dyDescent="0.3">
      <c r="A64" s="89" t="s">
        <v>60</v>
      </c>
      <c r="B64" s="90"/>
      <c r="C64" s="91" t="s">
        <v>379</v>
      </c>
      <c r="D64" s="92" t="s">
        <v>7</v>
      </c>
      <c r="E64" s="115">
        <v>0.1</v>
      </c>
      <c r="F64" s="93"/>
      <c r="G64" s="93"/>
      <c r="H64" s="93"/>
      <c r="I64" s="93"/>
      <c r="J64" s="4"/>
    </row>
    <row r="65" spans="1:10" ht="22.5" customHeight="1" x14ac:dyDescent="0.25">
      <c r="A65" s="33"/>
      <c r="B65" s="34" t="s">
        <v>388</v>
      </c>
      <c r="C65" s="32" t="s">
        <v>184</v>
      </c>
      <c r="D65" s="74"/>
      <c r="E65" s="35"/>
    </row>
    <row r="66" spans="1:10" ht="25.5" x14ac:dyDescent="0.25">
      <c r="A66" s="36" t="s">
        <v>10</v>
      </c>
      <c r="B66" s="52"/>
      <c r="C66" s="37" t="s">
        <v>185</v>
      </c>
      <c r="D66" s="38" t="s">
        <v>12</v>
      </c>
      <c r="E66" s="39">
        <v>141</v>
      </c>
      <c r="J66" s="4"/>
    </row>
    <row r="67" spans="1:10" ht="38.25" x14ac:dyDescent="0.25">
      <c r="A67" s="40" t="s">
        <v>48</v>
      </c>
      <c r="B67" s="46"/>
      <c r="C67" s="41" t="s">
        <v>186</v>
      </c>
      <c r="D67" s="49" t="s">
        <v>12</v>
      </c>
      <c r="E67" s="70">
        <v>141</v>
      </c>
    </row>
    <row r="68" spans="1:10" ht="25.5" x14ac:dyDescent="0.25">
      <c r="A68" s="40" t="s">
        <v>49</v>
      </c>
      <c r="B68" s="46"/>
      <c r="C68" s="47" t="s">
        <v>156</v>
      </c>
      <c r="D68" s="49" t="s">
        <v>15</v>
      </c>
      <c r="E68" s="50">
        <v>2</v>
      </c>
    </row>
    <row r="69" spans="1:10" x14ac:dyDescent="0.25">
      <c r="A69" s="40" t="s">
        <v>138</v>
      </c>
      <c r="B69" s="46"/>
      <c r="C69" s="47" t="s">
        <v>268</v>
      </c>
      <c r="D69" s="49" t="s">
        <v>15</v>
      </c>
      <c r="E69" s="50">
        <v>6</v>
      </c>
    </row>
    <row r="70" spans="1:10" x14ac:dyDescent="0.25">
      <c r="A70" s="40" t="s">
        <v>137</v>
      </c>
      <c r="B70" s="46"/>
      <c r="C70" s="41" t="s">
        <v>255</v>
      </c>
      <c r="D70" s="49" t="s">
        <v>15</v>
      </c>
      <c r="E70" s="50">
        <v>50</v>
      </c>
    </row>
    <row r="71" spans="1:10" x14ac:dyDescent="0.25">
      <c r="A71" s="40" t="s">
        <v>136</v>
      </c>
      <c r="B71" s="46"/>
      <c r="C71" s="41" t="s">
        <v>258</v>
      </c>
      <c r="D71" s="49" t="s">
        <v>101</v>
      </c>
      <c r="E71" s="70">
        <v>18.739999999999998</v>
      </c>
    </row>
    <row r="72" spans="1:10" x14ac:dyDescent="0.25">
      <c r="A72" s="40" t="s">
        <v>135</v>
      </c>
      <c r="B72" s="46"/>
      <c r="C72" s="41" t="s">
        <v>259</v>
      </c>
      <c r="D72" s="49" t="s">
        <v>101</v>
      </c>
      <c r="E72" s="70">
        <v>26.18</v>
      </c>
    </row>
    <row r="73" spans="1:10" x14ac:dyDescent="0.25">
      <c r="A73" s="40" t="s">
        <v>134</v>
      </c>
      <c r="B73" s="46"/>
      <c r="C73" s="41" t="s">
        <v>240</v>
      </c>
      <c r="D73" s="49" t="s">
        <v>15</v>
      </c>
      <c r="E73" s="50">
        <v>18</v>
      </c>
    </row>
    <row r="74" spans="1:10" x14ac:dyDescent="0.25">
      <c r="A74" s="40" t="s">
        <v>133</v>
      </c>
      <c r="B74" s="46"/>
      <c r="C74" s="41" t="s">
        <v>243</v>
      </c>
      <c r="D74" s="49" t="s">
        <v>102</v>
      </c>
      <c r="E74" s="50">
        <v>0.64</v>
      </c>
    </row>
    <row r="75" spans="1:10" x14ac:dyDescent="0.25">
      <c r="A75" s="36" t="s">
        <v>11</v>
      </c>
      <c r="B75" s="52"/>
      <c r="C75" s="37" t="s">
        <v>247</v>
      </c>
      <c r="D75" s="38" t="s">
        <v>7</v>
      </c>
      <c r="E75" s="39">
        <v>0.3</v>
      </c>
      <c r="J75" s="4"/>
    </row>
    <row r="76" spans="1:10" customFormat="1" ht="25.5" x14ac:dyDescent="0.25">
      <c r="A76" s="40" t="s">
        <v>50</v>
      </c>
      <c r="B76" s="46"/>
      <c r="C76" s="47" t="s">
        <v>248</v>
      </c>
      <c r="D76" s="49" t="s">
        <v>15</v>
      </c>
      <c r="E76" s="50">
        <v>1</v>
      </c>
      <c r="F76" s="93"/>
      <c r="G76" s="93"/>
      <c r="H76" s="93"/>
      <c r="I76" s="93"/>
      <c r="J76" s="4"/>
    </row>
    <row r="77" spans="1:10" customFormat="1" x14ac:dyDescent="0.25">
      <c r="A77" s="40" t="s">
        <v>51</v>
      </c>
      <c r="B77" s="46"/>
      <c r="C77" s="47" t="s">
        <v>274</v>
      </c>
      <c r="D77" s="49" t="s">
        <v>7</v>
      </c>
      <c r="E77" s="50">
        <v>0.1</v>
      </c>
      <c r="F77" s="93"/>
      <c r="G77" s="93"/>
      <c r="H77" s="93"/>
      <c r="I77" s="93"/>
      <c r="J77" s="4"/>
    </row>
    <row r="78" spans="1:10" customFormat="1" x14ac:dyDescent="0.25">
      <c r="A78" s="40" t="s">
        <v>60</v>
      </c>
      <c r="B78" s="46"/>
      <c r="C78" s="47" t="s">
        <v>249</v>
      </c>
      <c r="D78" s="49" t="s">
        <v>7</v>
      </c>
      <c r="E78" s="50">
        <v>0.1</v>
      </c>
      <c r="F78" s="93"/>
      <c r="G78" s="93"/>
      <c r="H78" s="93"/>
      <c r="I78" s="93"/>
      <c r="J78" s="4"/>
    </row>
    <row r="79" spans="1:10" customFormat="1" x14ac:dyDescent="0.25">
      <c r="A79" s="40" t="s">
        <v>62</v>
      </c>
      <c r="B79" s="46"/>
      <c r="C79" s="47" t="s">
        <v>250</v>
      </c>
      <c r="D79" s="49" t="s">
        <v>101</v>
      </c>
      <c r="E79" s="50">
        <v>1.3</v>
      </c>
      <c r="F79" s="93"/>
      <c r="G79" s="93"/>
      <c r="H79" s="93"/>
      <c r="I79" s="93"/>
      <c r="J79" s="4"/>
    </row>
    <row r="80" spans="1:10" customFormat="1" x14ac:dyDescent="0.25">
      <c r="A80" s="40" t="s">
        <v>64</v>
      </c>
      <c r="B80" s="46"/>
      <c r="C80" s="47" t="s">
        <v>251</v>
      </c>
      <c r="D80" s="49" t="s">
        <v>102</v>
      </c>
      <c r="E80" s="50">
        <v>10</v>
      </c>
      <c r="F80" s="93"/>
      <c r="G80" s="93"/>
      <c r="H80" s="93"/>
      <c r="I80" s="93"/>
      <c r="J80" s="4"/>
    </row>
    <row r="81" spans="1:12" customFormat="1" x14ac:dyDescent="0.25">
      <c r="A81" s="40" t="s">
        <v>65</v>
      </c>
      <c r="B81" s="46"/>
      <c r="C81" s="47" t="s">
        <v>252</v>
      </c>
      <c r="D81" s="49" t="s">
        <v>7</v>
      </c>
      <c r="E81" s="50">
        <v>1.1000000000000001</v>
      </c>
      <c r="F81" s="93"/>
      <c r="G81" s="93"/>
      <c r="H81" s="93"/>
      <c r="I81" s="93"/>
      <c r="J81" s="4"/>
    </row>
    <row r="82" spans="1:12" customFormat="1" x14ac:dyDescent="0.25">
      <c r="A82" s="40" t="s">
        <v>67</v>
      </c>
      <c r="B82" s="46"/>
      <c r="C82" s="47" t="s">
        <v>275</v>
      </c>
      <c r="D82" s="49" t="s">
        <v>15</v>
      </c>
      <c r="E82" s="50">
        <v>4</v>
      </c>
      <c r="F82" s="93"/>
      <c r="G82" s="93"/>
      <c r="H82" s="93"/>
      <c r="I82" s="93"/>
      <c r="J82" s="4"/>
    </row>
    <row r="83" spans="1:12" customFormat="1" x14ac:dyDescent="0.25">
      <c r="A83" s="40" t="s">
        <v>68</v>
      </c>
      <c r="B83" s="46"/>
      <c r="C83" s="47" t="s">
        <v>276</v>
      </c>
      <c r="D83" s="49" t="s">
        <v>15</v>
      </c>
      <c r="E83" s="50">
        <v>2</v>
      </c>
      <c r="F83" s="93"/>
      <c r="G83" s="93"/>
      <c r="H83" s="93"/>
      <c r="I83" s="93"/>
      <c r="J83" s="4"/>
    </row>
    <row r="84" spans="1:12" customFormat="1" ht="15.75" thickBot="1" x14ac:dyDescent="0.3">
      <c r="A84" s="40" t="s">
        <v>69</v>
      </c>
      <c r="B84" s="76"/>
      <c r="C84" s="77" t="s">
        <v>277</v>
      </c>
      <c r="D84" s="78" t="s">
        <v>102</v>
      </c>
      <c r="E84" s="102">
        <v>13.74</v>
      </c>
      <c r="F84" s="93"/>
      <c r="G84" s="93"/>
      <c r="H84" s="93"/>
      <c r="I84" s="93"/>
      <c r="J84" s="4"/>
    </row>
    <row r="85" spans="1:12" ht="22.5" customHeight="1" x14ac:dyDescent="0.25">
      <c r="A85" s="116"/>
      <c r="B85" s="117" t="s">
        <v>389</v>
      </c>
      <c r="C85" s="108" t="s">
        <v>178</v>
      </c>
      <c r="D85" s="118"/>
      <c r="E85" s="119"/>
    </row>
    <row r="86" spans="1:12" customFormat="1" ht="40.5" customHeight="1" x14ac:dyDescent="0.25">
      <c r="A86" s="36" t="s">
        <v>10</v>
      </c>
      <c r="B86" s="52"/>
      <c r="C86" s="37" t="s">
        <v>194</v>
      </c>
      <c r="D86" s="38" t="s">
        <v>12</v>
      </c>
      <c r="E86" s="39">
        <v>3</v>
      </c>
      <c r="F86" s="65"/>
      <c r="G86" s="56"/>
      <c r="H86" s="57"/>
      <c r="I86" s="58"/>
    </row>
    <row r="87" spans="1:12" customFormat="1" ht="38.25" x14ac:dyDescent="0.25">
      <c r="A87" s="40" t="s">
        <v>48</v>
      </c>
      <c r="B87" s="46"/>
      <c r="C87" s="41" t="s">
        <v>195</v>
      </c>
      <c r="D87" s="49" t="s">
        <v>12</v>
      </c>
      <c r="E87" s="50">
        <v>3</v>
      </c>
      <c r="F87" s="65"/>
      <c r="G87" s="56"/>
      <c r="H87" s="57"/>
      <c r="I87" s="58"/>
    </row>
    <row r="88" spans="1:12" customFormat="1" ht="37.5" customHeight="1" x14ac:dyDescent="0.25">
      <c r="A88" s="36" t="s">
        <v>11</v>
      </c>
      <c r="B88" s="52"/>
      <c r="C88" s="37" t="s">
        <v>199</v>
      </c>
      <c r="D88" s="38" t="s">
        <v>12</v>
      </c>
      <c r="E88" s="39">
        <v>2.9</v>
      </c>
      <c r="F88" s="65"/>
      <c r="G88" s="56"/>
      <c r="H88" s="57"/>
      <c r="I88" s="58"/>
    </row>
    <row r="89" spans="1:12" customFormat="1" ht="38.25" x14ac:dyDescent="0.25">
      <c r="A89" s="40" t="s">
        <v>50</v>
      </c>
      <c r="B89" s="46"/>
      <c r="C89" s="41" t="s">
        <v>200</v>
      </c>
      <c r="D89" s="49" t="s">
        <v>12</v>
      </c>
      <c r="E89" s="50">
        <v>2.9</v>
      </c>
      <c r="F89" s="65"/>
      <c r="G89" s="56"/>
      <c r="H89" s="57"/>
      <c r="I89" s="58"/>
    </row>
    <row r="90" spans="1:12" customFormat="1" x14ac:dyDescent="0.25">
      <c r="A90" s="40" t="s">
        <v>51</v>
      </c>
      <c r="B90" s="46"/>
      <c r="C90" s="41" t="s">
        <v>204</v>
      </c>
      <c r="D90" s="49" t="s">
        <v>15</v>
      </c>
      <c r="E90" s="50">
        <v>2</v>
      </c>
      <c r="F90" s="65"/>
      <c r="G90" s="56"/>
      <c r="H90" s="57"/>
      <c r="I90" s="58"/>
    </row>
    <row r="91" spans="1:12" customFormat="1" x14ac:dyDescent="0.25">
      <c r="A91" s="36" t="s">
        <v>39</v>
      </c>
      <c r="B91" s="52"/>
      <c r="C91" s="37" t="s">
        <v>54</v>
      </c>
      <c r="D91" s="38" t="s">
        <v>12</v>
      </c>
      <c r="E91" s="39">
        <v>11.3</v>
      </c>
      <c r="F91" s="65"/>
      <c r="G91" s="56"/>
      <c r="H91" s="57"/>
      <c r="I91" s="58"/>
    </row>
    <row r="92" spans="1:12" customFormat="1" ht="15.75" thickBot="1" x14ac:dyDescent="0.3">
      <c r="A92" s="40" t="s">
        <v>52</v>
      </c>
      <c r="B92" s="46"/>
      <c r="C92" s="47" t="s">
        <v>201</v>
      </c>
      <c r="D92" s="49" t="s">
        <v>12</v>
      </c>
      <c r="E92" s="70">
        <v>11.3</v>
      </c>
      <c r="F92" s="65"/>
      <c r="G92" s="56"/>
      <c r="H92" s="57"/>
      <c r="I92" s="58"/>
    </row>
    <row r="93" spans="1:12" customFormat="1" x14ac:dyDescent="0.25">
      <c r="A93" s="36" t="s">
        <v>13</v>
      </c>
      <c r="B93" s="52"/>
      <c r="C93" s="51" t="s">
        <v>57</v>
      </c>
      <c r="D93" s="38" t="s">
        <v>7</v>
      </c>
      <c r="E93" s="39">
        <v>3</v>
      </c>
      <c r="F93" s="67"/>
      <c r="G93" s="53">
        <v>0</v>
      </c>
      <c r="H93" s="54"/>
      <c r="I93" s="55">
        <f>E93*G93</f>
        <v>0</v>
      </c>
      <c r="J93" s="4"/>
      <c r="L93" s="2"/>
    </row>
    <row r="94" spans="1:12" customFormat="1" x14ac:dyDescent="0.25">
      <c r="A94" s="40" t="s">
        <v>14</v>
      </c>
      <c r="B94" s="46"/>
      <c r="C94" s="47" t="s">
        <v>37</v>
      </c>
      <c r="D94" s="49" t="s">
        <v>7</v>
      </c>
      <c r="E94" s="70">
        <f>1.25*E93</f>
        <v>3.75</v>
      </c>
      <c r="F94" s="65">
        <v>0</v>
      </c>
      <c r="G94" s="56"/>
      <c r="H94" s="57">
        <f>E94*F94</f>
        <v>0</v>
      </c>
      <c r="I94" s="58"/>
    </row>
    <row r="95" spans="1:12" customFormat="1" ht="25.5" x14ac:dyDescent="0.25">
      <c r="A95" s="36" t="s">
        <v>42</v>
      </c>
      <c r="B95" s="52"/>
      <c r="C95" s="51" t="s">
        <v>128</v>
      </c>
      <c r="D95" s="38" t="s">
        <v>15</v>
      </c>
      <c r="E95" s="48">
        <v>2</v>
      </c>
      <c r="F95" s="66"/>
      <c r="G95" s="59">
        <v>0</v>
      </c>
      <c r="H95" s="60"/>
      <c r="I95" s="61">
        <f>E95*G95</f>
        <v>0</v>
      </c>
      <c r="J95" s="4"/>
    </row>
    <row r="96" spans="1:12" customFormat="1" x14ac:dyDescent="0.25">
      <c r="A96" s="40" t="s">
        <v>44</v>
      </c>
      <c r="B96" s="46"/>
      <c r="C96" s="47" t="s">
        <v>58</v>
      </c>
      <c r="D96" s="49" t="s">
        <v>15</v>
      </c>
      <c r="E96" s="50">
        <v>2</v>
      </c>
      <c r="F96" s="68">
        <v>0</v>
      </c>
      <c r="G96" s="62"/>
      <c r="H96" s="63">
        <f t="shared" ref="H96" si="2">E96*F96</f>
        <v>0</v>
      </c>
      <c r="I96" s="64"/>
      <c r="J96" s="4"/>
    </row>
    <row r="97" spans="1:12" customFormat="1" x14ac:dyDescent="0.25">
      <c r="A97" s="40" t="s">
        <v>83</v>
      </c>
      <c r="B97" s="46"/>
      <c r="C97" s="47" t="s">
        <v>61</v>
      </c>
      <c r="D97" s="49" t="s">
        <v>15</v>
      </c>
      <c r="E97" s="50">
        <v>4</v>
      </c>
      <c r="F97" s="68">
        <v>0</v>
      </c>
      <c r="G97" s="62"/>
      <c r="H97" s="63">
        <f t="shared" ref="H97:H98" si="3">E97*F97</f>
        <v>0</v>
      </c>
      <c r="I97" s="64"/>
      <c r="J97" s="4"/>
    </row>
    <row r="98" spans="1:12" customFormat="1" x14ac:dyDescent="0.25">
      <c r="A98" s="40" t="s">
        <v>144</v>
      </c>
      <c r="B98" s="46"/>
      <c r="C98" s="47" t="s">
        <v>63</v>
      </c>
      <c r="D98" s="49" t="s">
        <v>15</v>
      </c>
      <c r="E98" s="50">
        <v>2</v>
      </c>
      <c r="F98" s="68">
        <v>0</v>
      </c>
      <c r="G98" s="62"/>
      <c r="H98" s="63">
        <f t="shared" si="3"/>
        <v>0</v>
      </c>
      <c r="I98" s="64"/>
      <c r="J98" s="4"/>
    </row>
    <row r="99" spans="1:12" customFormat="1" x14ac:dyDescent="0.25">
      <c r="A99" s="40" t="s">
        <v>391</v>
      </c>
      <c r="B99" s="46"/>
      <c r="C99" s="47" t="s">
        <v>66</v>
      </c>
      <c r="D99" s="49" t="s">
        <v>15</v>
      </c>
      <c r="E99" s="50">
        <v>6</v>
      </c>
      <c r="F99" s="85"/>
      <c r="G99" s="85"/>
      <c r="H99" s="86"/>
      <c r="I99" s="87"/>
    </row>
    <row r="100" spans="1:12" customFormat="1" ht="15.75" thickBot="1" x14ac:dyDescent="0.3">
      <c r="A100" s="40" t="s">
        <v>396</v>
      </c>
      <c r="B100" s="46"/>
      <c r="C100" s="47" t="s">
        <v>220</v>
      </c>
      <c r="D100" s="49" t="s">
        <v>15</v>
      </c>
      <c r="E100" s="50">
        <v>14</v>
      </c>
      <c r="F100" s="68">
        <v>0</v>
      </c>
      <c r="G100" s="62"/>
      <c r="H100" s="63">
        <f t="shared" ref="H100" si="4">E100*F100</f>
        <v>0</v>
      </c>
      <c r="I100" s="64"/>
      <c r="J100" s="4"/>
    </row>
    <row r="101" spans="1:12" customFormat="1" x14ac:dyDescent="0.25">
      <c r="A101" s="36" t="s">
        <v>45</v>
      </c>
      <c r="B101" s="52"/>
      <c r="C101" s="51" t="s">
        <v>152</v>
      </c>
      <c r="D101" s="38" t="s">
        <v>15</v>
      </c>
      <c r="E101" s="72">
        <v>1</v>
      </c>
      <c r="F101" s="67"/>
      <c r="G101" s="53">
        <v>0</v>
      </c>
      <c r="H101" s="54"/>
      <c r="I101" s="55">
        <f>E101*G101</f>
        <v>0</v>
      </c>
      <c r="J101" s="4"/>
      <c r="L101" s="2"/>
    </row>
    <row r="102" spans="1:12" customFormat="1" x14ac:dyDescent="0.25">
      <c r="A102" s="36" t="s">
        <v>16</v>
      </c>
      <c r="B102" s="52"/>
      <c r="C102" s="51" t="s">
        <v>55</v>
      </c>
      <c r="D102" s="38" t="s">
        <v>15</v>
      </c>
      <c r="E102" s="72">
        <v>1</v>
      </c>
      <c r="F102" s="65">
        <v>0</v>
      </c>
      <c r="G102" s="56"/>
      <c r="H102" s="57">
        <f>E102*F102</f>
        <v>0</v>
      </c>
      <c r="I102" s="58"/>
    </row>
    <row r="103" spans="1:12" customFormat="1" x14ac:dyDescent="0.25">
      <c r="A103" s="40" t="s">
        <v>17</v>
      </c>
      <c r="B103" s="46"/>
      <c r="C103" s="47" t="s">
        <v>202</v>
      </c>
      <c r="D103" s="49" t="s">
        <v>15</v>
      </c>
      <c r="E103" s="71">
        <v>1</v>
      </c>
      <c r="F103" s="66"/>
      <c r="G103" s="59">
        <v>0</v>
      </c>
      <c r="H103" s="60"/>
      <c r="I103" s="61">
        <f>E103*G103</f>
        <v>0</v>
      </c>
      <c r="J103" s="4"/>
    </row>
    <row r="104" spans="1:12" customFormat="1" ht="15.75" thickBot="1" x14ac:dyDescent="0.3">
      <c r="A104" s="120" t="s">
        <v>18</v>
      </c>
      <c r="B104" s="121"/>
      <c r="C104" s="122" t="s">
        <v>56</v>
      </c>
      <c r="D104" s="123" t="s">
        <v>15</v>
      </c>
      <c r="E104" s="124">
        <v>1</v>
      </c>
      <c r="F104" s="68">
        <v>0</v>
      </c>
      <c r="G104" s="62"/>
      <c r="H104" s="63">
        <f t="shared" ref="H104" si="5">E104*F104</f>
        <v>0</v>
      </c>
      <c r="I104" s="64"/>
      <c r="J104" s="4"/>
    </row>
    <row r="105" spans="1:12" ht="22.5" customHeight="1" thickBot="1" x14ac:dyDescent="0.3">
      <c r="A105" s="33"/>
      <c r="B105" s="34" t="s">
        <v>390</v>
      </c>
      <c r="C105" s="32" t="s">
        <v>207</v>
      </c>
      <c r="D105" s="74"/>
      <c r="E105" s="35"/>
    </row>
    <row r="106" spans="1:12" customFormat="1" x14ac:dyDescent="0.25">
      <c r="A106" s="36" t="s">
        <v>10</v>
      </c>
      <c r="B106" s="52"/>
      <c r="C106" s="51" t="s">
        <v>208</v>
      </c>
      <c r="D106" s="38" t="s">
        <v>15</v>
      </c>
      <c r="E106" s="72">
        <v>1</v>
      </c>
      <c r="F106" s="67"/>
      <c r="G106" s="53"/>
      <c r="H106" s="54"/>
      <c r="I106" s="55"/>
      <c r="J106" s="4"/>
      <c r="L106" s="2"/>
    </row>
    <row r="107" spans="1:12" customFormat="1" x14ac:dyDescent="0.25">
      <c r="A107" s="40" t="s">
        <v>48</v>
      </c>
      <c r="B107" s="46"/>
      <c r="C107" s="47" t="s">
        <v>209</v>
      </c>
      <c r="D107" s="49" t="s">
        <v>15</v>
      </c>
      <c r="E107" s="50">
        <v>1</v>
      </c>
      <c r="F107" s="65">
        <v>0</v>
      </c>
      <c r="G107" s="62"/>
      <c r="H107" s="57">
        <f t="shared" ref="H107" si="6">E107*F107</f>
        <v>0</v>
      </c>
      <c r="I107" s="64"/>
      <c r="J107" s="4"/>
    </row>
    <row r="108" spans="1:12" customFormat="1" x14ac:dyDescent="0.25">
      <c r="A108" s="40" t="s">
        <v>49</v>
      </c>
      <c r="B108" s="46"/>
      <c r="C108" s="47" t="s">
        <v>210</v>
      </c>
      <c r="D108" s="49" t="s">
        <v>15</v>
      </c>
      <c r="E108" s="50">
        <v>3</v>
      </c>
      <c r="F108" s="65"/>
      <c r="G108" s="62"/>
      <c r="H108" s="57"/>
      <c r="I108" s="64"/>
      <c r="J108" s="4"/>
    </row>
    <row r="109" spans="1:12" customFormat="1" x14ac:dyDescent="0.25">
      <c r="A109" s="40" t="s">
        <v>138</v>
      </c>
      <c r="B109" s="46"/>
      <c r="C109" s="47" t="s">
        <v>211</v>
      </c>
      <c r="D109" s="49" t="s">
        <v>15</v>
      </c>
      <c r="E109" s="50">
        <v>1</v>
      </c>
      <c r="F109" s="65"/>
      <c r="G109" s="62"/>
      <c r="H109" s="57"/>
      <c r="I109" s="64"/>
    </row>
    <row r="110" spans="1:12" customFormat="1" x14ac:dyDescent="0.25">
      <c r="A110" s="40" t="s">
        <v>137</v>
      </c>
      <c r="B110" s="46"/>
      <c r="C110" s="47" t="s">
        <v>237</v>
      </c>
      <c r="D110" s="49" t="s">
        <v>15</v>
      </c>
      <c r="E110" s="50">
        <v>1</v>
      </c>
      <c r="F110" s="65"/>
      <c r="G110" s="62"/>
      <c r="H110" s="57"/>
      <c r="I110" s="64"/>
    </row>
    <row r="111" spans="1:12" customFormat="1" ht="25.5" x14ac:dyDescent="0.25">
      <c r="A111" s="100" t="s">
        <v>11</v>
      </c>
      <c r="B111" s="99"/>
      <c r="C111" s="37" t="s">
        <v>212</v>
      </c>
      <c r="D111" s="69" t="s">
        <v>12</v>
      </c>
      <c r="E111" s="48">
        <v>4</v>
      </c>
      <c r="F111" s="68"/>
      <c r="G111" s="62"/>
      <c r="H111" s="63"/>
      <c r="I111" s="64"/>
      <c r="J111" s="4"/>
    </row>
    <row r="112" spans="1:12" customFormat="1" x14ac:dyDescent="0.25">
      <c r="A112" s="40" t="s">
        <v>50</v>
      </c>
      <c r="B112" s="46"/>
      <c r="C112" s="47" t="s">
        <v>213</v>
      </c>
      <c r="D112" s="49" t="s">
        <v>12</v>
      </c>
      <c r="E112" s="50">
        <v>4</v>
      </c>
      <c r="F112" s="68">
        <v>0</v>
      </c>
      <c r="G112" s="62"/>
      <c r="H112" s="63">
        <f t="shared" ref="H112" si="7">E112*F112</f>
        <v>0</v>
      </c>
      <c r="I112" s="64"/>
      <c r="J112" s="4"/>
    </row>
    <row r="113" spans="1:12" customFormat="1" x14ac:dyDescent="0.25">
      <c r="A113" s="40" t="s">
        <v>51</v>
      </c>
      <c r="B113" s="46"/>
      <c r="C113" s="47" t="s">
        <v>214</v>
      </c>
      <c r="D113" s="49" t="s">
        <v>15</v>
      </c>
      <c r="E113" s="50">
        <v>2</v>
      </c>
      <c r="F113" s="65"/>
      <c r="G113" s="62"/>
      <c r="H113" s="57"/>
      <c r="I113" s="64"/>
      <c r="J113" s="4"/>
    </row>
    <row r="114" spans="1:12" customFormat="1" x14ac:dyDescent="0.25">
      <c r="A114" s="40" t="s">
        <v>60</v>
      </c>
      <c r="B114" s="46"/>
      <c r="C114" s="47" t="s">
        <v>233</v>
      </c>
      <c r="D114" s="49" t="s">
        <v>101</v>
      </c>
      <c r="E114" s="50">
        <v>3</v>
      </c>
      <c r="F114" s="65"/>
      <c r="G114" s="62"/>
      <c r="H114" s="57"/>
      <c r="I114" s="64"/>
      <c r="J114" s="4"/>
    </row>
    <row r="115" spans="1:12" customFormat="1" x14ac:dyDescent="0.25">
      <c r="A115" s="40" t="s">
        <v>62</v>
      </c>
      <c r="B115" s="46"/>
      <c r="C115" s="47" t="s">
        <v>234</v>
      </c>
      <c r="D115" s="49" t="s">
        <v>15</v>
      </c>
      <c r="E115" s="50">
        <v>2</v>
      </c>
      <c r="F115" s="65"/>
      <c r="G115" s="62"/>
      <c r="H115" s="57"/>
      <c r="I115" s="64"/>
      <c r="J115" s="4"/>
    </row>
    <row r="116" spans="1:12" customFormat="1" x14ac:dyDescent="0.25">
      <c r="A116" s="40" t="s">
        <v>64</v>
      </c>
      <c r="B116" s="46"/>
      <c r="C116" s="47" t="s">
        <v>235</v>
      </c>
      <c r="D116" s="49" t="s">
        <v>15</v>
      </c>
      <c r="E116" s="50">
        <v>10</v>
      </c>
      <c r="F116" s="65"/>
      <c r="G116" s="62"/>
      <c r="H116" s="57"/>
      <c r="I116" s="64"/>
      <c r="J116" s="4"/>
    </row>
    <row r="117" spans="1:12" customFormat="1" x14ac:dyDescent="0.25">
      <c r="A117" s="40" t="s">
        <v>65</v>
      </c>
      <c r="B117" s="46"/>
      <c r="C117" s="47" t="s">
        <v>236</v>
      </c>
      <c r="D117" s="49" t="s">
        <v>15</v>
      </c>
      <c r="E117" s="50">
        <v>2</v>
      </c>
      <c r="F117" s="65"/>
      <c r="G117" s="62"/>
      <c r="H117" s="57"/>
      <c r="I117" s="64"/>
      <c r="J117" s="4"/>
    </row>
    <row r="118" spans="1:12" customFormat="1" x14ac:dyDescent="0.25">
      <c r="A118" s="100" t="s">
        <v>39</v>
      </c>
      <c r="B118" s="99"/>
      <c r="C118" s="37" t="s">
        <v>215</v>
      </c>
      <c r="D118" s="38" t="s">
        <v>12</v>
      </c>
      <c r="E118" s="39">
        <v>2.2000000000000002</v>
      </c>
      <c r="F118" s="65"/>
      <c r="G118" s="62"/>
      <c r="H118" s="57"/>
      <c r="I118" s="64"/>
      <c r="J118" s="4"/>
    </row>
    <row r="119" spans="1:12" customFormat="1" x14ac:dyDescent="0.25">
      <c r="A119" s="40" t="s">
        <v>52</v>
      </c>
      <c r="B119" s="46"/>
      <c r="C119" s="47" t="s">
        <v>201</v>
      </c>
      <c r="D119" s="49" t="s">
        <v>12</v>
      </c>
      <c r="E119" s="70">
        <v>2.2000000000000002</v>
      </c>
      <c r="F119" s="65"/>
      <c r="G119" s="62"/>
      <c r="H119" s="57"/>
      <c r="I119" s="64"/>
      <c r="J119" s="4"/>
    </row>
    <row r="120" spans="1:12" customFormat="1" x14ac:dyDescent="0.25">
      <c r="A120" s="40" t="s">
        <v>53</v>
      </c>
      <c r="B120" s="46"/>
      <c r="C120" s="47" t="s">
        <v>223</v>
      </c>
      <c r="D120" s="49" t="s">
        <v>15</v>
      </c>
      <c r="E120" s="71">
        <v>2</v>
      </c>
      <c r="F120" s="65"/>
      <c r="G120" s="62"/>
      <c r="H120" s="57"/>
      <c r="I120" s="64"/>
      <c r="J120" s="4"/>
    </row>
    <row r="121" spans="1:12" customFormat="1" x14ac:dyDescent="0.25">
      <c r="A121" s="100" t="s">
        <v>13</v>
      </c>
      <c r="B121" s="99"/>
      <c r="C121" s="37" t="s">
        <v>216</v>
      </c>
      <c r="D121" s="38" t="s">
        <v>15</v>
      </c>
      <c r="E121" s="48">
        <v>2</v>
      </c>
      <c r="F121" s="65"/>
      <c r="G121" s="62"/>
      <c r="H121" s="57"/>
      <c r="I121" s="64"/>
      <c r="J121" s="4"/>
    </row>
    <row r="122" spans="1:12" customFormat="1" x14ac:dyDescent="0.25">
      <c r="A122" s="40" t="s">
        <v>14</v>
      </c>
      <c r="B122" s="46"/>
      <c r="C122" s="47" t="s">
        <v>217</v>
      </c>
      <c r="D122" s="49" t="s">
        <v>15</v>
      </c>
      <c r="E122" s="50">
        <v>1</v>
      </c>
      <c r="F122" s="65"/>
      <c r="G122" s="62"/>
      <c r="H122" s="57"/>
      <c r="I122" s="64"/>
      <c r="J122" s="4"/>
    </row>
    <row r="123" spans="1:12" customFormat="1" ht="15.75" thickBot="1" x14ac:dyDescent="0.3">
      <c r="A123" s="40" t="s">
        <v>73</v>
      </c>
      <c r="B123" s="46"/>
      <c r="C123" s="47" t="s">
        <v>218</v>
      </c>
      <c r="D123" s="49" t="s">
        <v>15</v>
      </c>
      <c r="E123" s="50">
        <v>1</v>
      </c>
      <c r="F123" s="65"/>
      <c r="G123" s="62"/>
      <c r="H123" s="57"/>
      <c r="I123" s="64"/>
      <c r="J123" s="4"/>
    </row>
    <row r="124" spans="1:12" customFormat="1" x14ac:dyDescent="0.25">
      <c r="A124" s="36" t="s">
        <v>42</v>
      </c>
      <c r="B124" s="52"/>
      <c r="C124" s="51" t="s">
        <v>152</v>
      </c>
      <c r="D124" s="38" t="s">
        <v>15</v>
      </c>
      <c r="E124" s="72">
        <v>1</v>
      </c>
      <c r="F124" s="67"/>
      <c r="G124" s="53">
        <v>0</v>
      </c>
      <c r="H124" s="54"/>
      <c r="I124" s="55">
        <f>E124*G124</f>
        <v>0</v>
      </c>
      <c r="J124" s="4"/>
      <c r="L124" s="2"/>
    </row>
    <row r="125" spans="1:12" customFormat="1" x14ac:dyDescent="0.25">
      <c r="A125" s="36" t="s">
        <v>45</v>
      </c>
      <c r="B125" s="52"/>
      <c r="C125" s="51" t="s">
        <v>55</v>
      </c>
      <c r="D125" s="38" t="s">
        <v>15</v>
      </c>
      <c r="E125" s="72">
        <v>1</v>
      </c>
      <c r="F125" s="65">
        <v>0</v>
      </c>
      <c r="G125" s="56"/>
      <c r="H125" s="57">
        <f>E125*F125</f>
        <v>0</v>
      </c>
      <c r="I125" s="58"/>
    </row>
    <row r="126" spans="1:12" customFormat="1" x14ac:dyDescent="0.25">
      <c r="A126" s="40" t="s">
        <v>46</v>
      </c>
      <c r="B126" s="46"/>
      <c r="C126" s="47" t="s">
        <v>219</v>
      </c>
      <c r="D126" s="49" t="s">
        <v>15</v>
      </c>
      <c r="E126" s="71">
        <v>1</v>
      </c>
      <c r="F126" s="66"/>
      <c r="G126" s="59">
        <v>0</v>
      </c>
      <c r="H126" s="60"/>
      <c r="I126" s="61">
        <f>E126*G126</f>
        <v>0</v>
      </c>
      <c r="J126" s="4"/>
    </row>
    <row r="127" spans="1:12" customFormat="1" x14ac:dyDescent="0.25">
      <c r="A127" s="100" t="s">
        <v>16</v>
      </c>
      <c r="B127" s="99"/>
      <c r="C127" s="37" t="s">
        <v>56</v>
      </c>
      <c r="D127" s="69" t="s">
        <v>15</v>
      </c>
      <c r="E127" s="101">
        <v>1</v>
      </c>
      <c r="F127" s="68">
        <v>0</v>
      </c>
      <c r="G127" s="62"/>
      <c r="H127" s="63">
        <f t="shared" ref="H127" si="8">E127*F127</f>
        <v>0</v>
      </c>
      <c r="I127" s="64"/>
      <c r="J127" s="4"/>
    </row>
    <row r="128" spans="1:12" customFormat="1" ht="25.5" x14ac:dyDescent="0.25">
      <c r="A128" s="36" t="s">
        <v>18</v>
      </c>
      <c r="B128" s="52"/>
      <c r="C128" s="51" t="s">
        <v>129</v>
      </c>
      <c r="D128" s="38" t="s">
        <v>15</v>
      </c>
      <c r="E128" s="48">
        <v>1</v>
      </c>
      <c r="F128" s="66"/>
      <c r="G128" s="59">
        <v>0</v>
      </c>
      <c r="H128" s="60"/>
      <c r="I128" s="61">
        <f>E128*G128</f>
        <v>0</v>
      </c>
      <c r="L128" s="84"/>
    </row>
    <row r="129" spans="1:12" customFormat="1" x14ac:dyDescent="0.25">
      <c r="A129" s="40" t="s">
        <v>90</v>
      </c>
      <c r="B129" s="46"/>
      <c r="C129" s="83" t="s">
        <v>221</v>
      </c>
      <c r="D129" s="49" t="s">
        <v>15</v>
      </c>
      <c r="E129" s="50">
        <v>1</v>
      </c>
      <c r="F129" s="65">
        <v>0</v>
      </c>
      <c r="G129" s="56"/>
      <c r="H129" s="57">
        <f t="shared" ref="H129:H132" si="9">E129*F129</f>
        <v>0</v>
      </c>
      <c r="I129" s="58"/>
    </row>
    <row r="130" spans="1:12" customFormat="1" x14ac:dyDescent="0.25">
      <c r="A130" s="40" t="s">
        <v>97</v>
      </c>
      <c r="B130" s="46"/>
      <c r="C130" s="47" t="s">
        <v>222</v>
      </c>
      <c r="D130" s="49" t="s">
        <v>15</v>
      </c>
      <c r="E130" s="50">
        <v>1</v>
      </c>
      <c r="F130" s="65">
        <v>0</v>
      </c>
      <c r="G130" s="56"/>
      <c r="H130" s="57">
        <f t="shared" si="9"/>
        <v>0</v>
      </c>
      <c r="I130" s="58"/>
    </row>
    <row r="131" spans="1:12" customFormat="1" x14ac:dyDescent="0.25">
      <c r="A131" s="40" t="s">
        <v>98</v>
      </c>
      <c r="B131" s="46"/>
      <c r="C131" s="47" t="s">
        <v>71</v>
      </c>
      <c r="D131" s="49" t="s">
        <v>15</v>
      </c>
      <c r="E131" s="50">
        <v>3</v>
      </c>
      <c r="F131" s="65">
        <v>0</v>
      </c>
      <c r="G131" s="56"/>
      <c r="H131" s="57">
        <f t="shared" si="9"/>
        <v>0</v>
      </c>
      <c r="I131" s="58"/>
    </row>
    <row r="132" spans="1:12" customFormat="1" x14ac:dyDescent="0.25">
      <c r="A132" s="40" t="s">
        <v>99</v>
      </c>
      <c r="B132" s="46"/>
      <c r="C132" s="47" t="s">
        <v>72</v>
      </c>
      <c r="D132" s="49" t="s">
        <v>15</v>
      </c>
      <c r="E132" s="50">
        <v>2</v>
      </c>
      <c r="F132" s="65">
        <v>0</v>
      </c>
      <c r="G132" s="56"/>
      <c r="H132" s="57">
        <f t="shared" si="9"/>
        <v>0</v>
      </c>
      <c r="I132" s="58"/>
    </row>
    <row r="133" spans="1:12" customFormat="1" x14ac:dyDescent="0.25">
      <c r="A133" s="40" t="s">
        <v>100</v>
      </c>
      <c r="B133" s="46"/>
      <c r="C133" s="47" t="s">
        <v>66</v>
      </c>
      <c r="D133" s="49" t="s">
        <v>15</v>
      </c>
      <c r="E133" s="50">
        <v>1</v>
      </c>
      <c r="F133" s="85"/>
      <c r="G133" s="85"/>
      <c r="H133" s="86"/>
      <c r="I133" s="87"/>
    </row>
    <row r="134" spans="1:12" customFormat="1" x14ac:dyDescent="0.25">
      <c r="A134" s="36" t="s">
        <v>19</v>
      </c>
      <c r="B134" s="52"/>
      <c r="C134" s="51" t="s">
        <v>224</v>
      </c>
      <c r="D134" s="38" t="s">
        <v>15</v>
      </c>
      <c r="E134" s="48">
        <v>1</v>
      </c>
      <c r="F134" s="66"/>
      <c r="G134" s="59"/>
      <c r="H134" s="60"/>
      <c r="I134" s="61"/>
      <c r="L134" s="84"/>
    </row>
    <row r="135" spans="1:12" customFormat="1" x14ac:dyDescent="0.25">
      <c r="A135" s="40" t="s">
        <v>91</v>
      </c>
      <c r="B135" s="46"/>
      <c r="C135" s="47" t="s">
        <v>409</v>
      </c>
      <c r="D135" s="49" t="s">
        <v>7</v>
      </c>
      <c r="E135" s="50">
        <v>1.1100000000000001</v>
      </c>
      <c r="F135" s="65"/>
      <c r="G135" s="62"/>
      <c r="H135" s="57"/>
      <c r="I135" s="64"/>
      <c r="J135" s="4"/>
    </row>
    <row r="136" spans="1:12" customFormat="1" x14ac:dyDescent="0.25">
      <c r="A136" s="36" t="s">
        <v>20</v>
      </c>
      <c r="B136" s="52"/>
      <c r="C136" s="51" t="s">
        <v>228</v>
      </c>
      <c r="D136" s="38" t="s">
        <v>254</v>
      </c>
      <c r="E136" s="48">
        <v>1</v>
      </c>
      <c r="F136" s="66"/>
      <c r="G136" s="59"/>
      <c r="H136" s="60"/>
      <c r="I136" s="61"/>
      <c r="L136" s="84"/>
    </row>
    <row r="137" spans="1:12" customFormat="1" x14ac:dyDescent="0.25">
      <c r="A137" s="40" t="s">
        <v>393</v>
      </c>
      <c r="B137" s="46"/>
      <c r="C137" s="47" t="s">
        <v>225</v>
      </c>
      <c r="D137" s="49" t="s">
        <v>12</v>
      </c>
      <c r="E137" s="50">
        <v>10</v>
      </c>
      <c r="F137" s="65"/>
      <c r="G137" s="62"/>
      <c r="H137" s="57"/>
      <c r="I137" s="64"/>
      <c r="J137" s="4"/>
    </row>
    <row r="138" spans="1:12" customFormat="1" ht="26.25" thickBot="1" x14ac:dyDescent="0.3">
      <c r="A138" s="40" t="s">
        <v>399</v>
      </c>
      <c r="B138" s="76"/>
      <c r="C138" s="77" t="s">
        <v>232</v>
      </c>
      <c r="D138" s="78" t="s">
        <v>15</v>
      </c>
      <c r="E138" s="102">
        <v>1</v>
      </c>
      <c r="F138" s="65"/>
      <c r="G138" s="62"/>
      <c r="H138" s="57"/>
      <c r="I138" s="64"/>
      <c r="J138" s="4"/>
    </row>
    <row r="139" spans="1:12" ht="22.5" customHeight="1" x14ac:dyDescent="0.25">
      <c r="A139" s="116"/>
      <c r="B139" s="117" t="s">
        <v>482</v>
      </c>
      <c r="C139" s="108" t="s">
        <v>372</v>
      </c>
      <c r="D139" s="118"/>
      <c r="E139" s="119"/>
    </row>
    <row r="140" spans="1:12" customFormat="1" ht="25.5" x14ac:dyDescent="0.25">
      <c r="A140" s="36" t="s">
        <v>10</v>
      </c>
      <c r="B140" s="52"/>
      <c r="C140" s="51" t="s">
        <v>373</v>
      </c>
      <c r="D140" s="38" t="s">
        <v>376</v>
      </c>
      <c r="E140" s="48">
        <v>6</v>
      </c>
      <c r="F140" s="66"/>
      <c r="G140" s="59"/>
      <c r="H140" s="60"/>
      <c r="I140" s="61"/>
      <c r="L140" s="84"/>
    </row>
    <row r="141" spans="1:12" ht="22.5" customHeight="1" x14ac:dyDescent="0.25">
      <c r="A141" s="116"/>
      <c r="B141" s="117" t="s">
        <v>533</v>
      </c>
      <c r="C141" s="108" t="s">
        <v>529</v>
      </c>
      <c r="D141" s="118"/>
      <c r="E141" s="119"/>
    </row>
    <row r="142" spans="1:12" customFormat="1" ht="15.75" thickBot="1" x14ac:dyDescent="0.3">
      <c r="A142" s="36" t="s">
        <v>10</v>
      </c>
      <c r="B142" s="52"/>
      <c r="C142" s="51" t="s">
        <v>530</v>
      </c>
      <c r="D142" s="38" t="s">
        <v>254</v>
      </c>
      <c r="E142" s="48">
        <v>1</v>
      </c>
      <c r="F142" s="66"/>
      <c r="G142" s="59"/>
      <c r="H142" s="60"/>
      <c r="I142" s="206"/>
    </row>
    <row r="143" spans="1:12" customFormat="1" ht="15.75" thickBot="1" x14ac:dyDescent="0.3">
      <c r="A143" s="408" t="s">
        <v>414</v>
      </c>
      <c r="B143" s="410"/>
      <c r="C143" s="410"/>
      <c r="D143" s="410"/>
      <c r="E143" s="411"/>
      <c r="F143" s="65"/>
      <c r="G143" s="62"/>
      <c r="H143" s="57"/>
      <c r="I143" s="64"/>
      <c r="J143" s="4"/>
    </row>
    <row r="144" spans="1:12" ht="22.5" customHeight="1" x14ac:dyDescent="0.25">
      <c r="A144" s="116"/>
      <c r="B144" s="117" t="s">
        <v>6</v>
      </c>
      <c r="C144" s="108" t="s">
        <v>184</v>
      </c>
      <c r="D144" s="118"/>
      <c r="E144" s="119"/>
    </row>
    <row r="145" spans="1:12" customFormat="1" ht="25.5" x14ac:dyDescent="0.25">
      <c r="A145" s="36" t="s">
        <v>10</v>
      </c>
      <c r="B145" s="52"/>
      <c r="C145" s="51" t="s">
        <v>287</v>
      </c>
      <c r="D145" s="38" t="s">
        <v>12</v>
      </c>
      <c r="E145" s="48">
        <v>3</v>
      </c>
      <c r="F145" s="66"/>
      <c r="G145" s="59"/>
      <c r="H145" s="60"/>
      <c r="I145" s="61"/>
      <c r="L145" s="84"/>
    </row>
    <row r="146" spans="1:12" customFormat="1" x14ac:dyDescent="0.25">
      <c r="A146" s="40" t="s">
        <v>48</v>
      </c>
      <c r="B146" s="46"/>
      <c r="C146" s="47" t="s">
        <v>284</v>
      </c>
      <c r="D146" s="49" t="s">
        <v>12</v>
      </c>
      <c r="E146" s="50">
        <v>3</v>
      </c>
      <c r="F146" s="65"/>
      <c r="G146" s="62"/>
      <c r="H146" s="57"/>
      <c r="I146" s="64"/>
      <c r="J146" s="4"/>
    </row>
    <row r="147" spans="1:12" customFormat="1" ht="25.5" x14ac:dyDescent="0.25">
      <c r="A147" s="36" t="s">
        <v>11</v>
      </c>
      <c r="B147" s="52"/>
      <c r="C147" s="51" t="s">
        <v>288</v>
      </c>
      <c r="D147" s="38" t="s">
        <v>12</v>
      </c>
      <c r="E147" s="48">
        <v>3</v>
      </c>
      <c r="F147" s="66"/>
      <c r="G147" s="59"/>
      <c r="H147" s="60"/>
      <c r="I147" s="61"/>
      <c r="L147" s="84"/>
    </row>
    <row r="148" spans="1:12" customFormat="1" x14ac:dyDescent="0.25">
      <c r="A148" s="40" t="s">
        <v>50</v>
      </c>
      <c r="B148" s="46"/>
      <c r="C148" s="47" t="s">
        <v>285</v>
      </c>
      <c r="D148" s="49" t="s">
        <v>12</v>
      </c>
      <c r="E148" s="50">
        <v>3</v>
      </c>
      <c r="F148" s="65"/>
      <c r="G148" s="62"/>
      <c r="H148" s="57"/>
      <c r="I148" s="64"/>
      <c r="J148" s="4"/>
    </row>
    <row r="149" spans="1:12" customFormat="1" x14ac:dyDescent="0.25">
      <c r="A149" s="40" t="s">
        <v>51</v>
      </c>
      <c r="B149" s="46"/>
      <c r="C149" s="47" t="s">
        <v>293</v>
      </c>
      <c r="D149" s="49" t="s">
        <v>15</v>
      </c>
      <c r="E149" s="50">
        <v>4</v>
      </c>
      <c r="F149" s="65"/>
      <c r="G149" s="62"/>
      <c r="H149" s="57"/>
      <c r="I149" s="64"/>
      <c r="J149" s="4"/>
    </row>
    <row r="150" spans="1:12" customFormat="1" x14ac:dyDescent="0.25">
      <c r="A150" s="40" t="s">
        <v>60</v>
      </c>
      <c r="B150" s="46"/>
      <c r="C150" s="47" t="s">
        <v>298</v>
      </c>
      <c r="D150" s="49" t="s">
        <v>15</v>
      </c>
      <c r="E150" s="50">
        <v>1</v>
      </c>
      <c r="F150" s="65"/>
      <c r="G150" s="62"/>
      <c r="H150" s="57"/>
      <c r="I150" s="64"/>
      <c r="J150" s="4"/>
    </row>
    <row r="151" spans="1:12" customFormat="1" ht="25.5" x14ac:dyDescent="0.25">
      <c r="A151" s="36" t="s">
        <v>39</v>
      </c>
      <c r="B151" s="52"/>
      <c r="C151" s="51" t="s">
        <v>289</v>
      </c>
      <c r="D151" s="38" t="s">
        <v>12</v>
      </c>
      <c r="E151" s="48">
        <v>2.5</v>
      </c>
      <c r="F151" s="66"/>
      <c r="G151" s="59"/>
      <c r="H151" s="60"/>
      <c r="I151" s="61"/>
      <c r="L151" s="84"/>
    </row>
    <row r="152" spans="1:12" customFormat="1" x14ac:dyDescent="0.25">
      <c r="A152" s="40" t="s">
        <v>52</v>
      </c>
      <c r="B152" s="46"/>
      <c r="C152" s="47" t="s">
        <v>286</v>
      </c>
      <c r="D152" s="49" t="s">
        <v>12</v>
      </c>
      <c r="E152" s="50">
        <v>2.5</v>
      </c>
      <c r="F152" s="65"/>
      <c r="G152" s="62"/>
      <c r="H152" s="57"/>
      <c r="I152" s="64"/>
      <c r="J152" s="4"/>
    </row>
    <row r="153" spans="1:12" customFormat="1" x14ac:dyDescent="0.25">
      <c r="A153" s="40" t="s">
        <v>53</v>
      </c>
      <c r="B153" s="46"/>
      <c r="C153" s="47" t="s">
        <v>294</v>
      </c>
      <c r="D153" s="49" t="s">
        <v>15</v>
      </c>
      <c r="E153" s="50">
        <v>1</v>
      </c>
      <c r="F153" s="65"/>
      <c r="G153" s="62"/>
      <c r="H153" s="57"/>
      <c r="I153" s="64"/>
      <c r="J153" s="4"/>
    </row>
    <row r="154" spans="1:12" customFormat="1" ht="25.5" x14ac:dyDescent="0.25">
      <c r="A154" s="36" t="s">
        <v>13</v>
      </c>
      <c r="B154" s="52"/>
      <c r="C154" s="51" t="s">
        <v>280</v>
      </c>
      <c r="D154" s="38" t="s">
        <v>12</v>
      </c>
      <c r="E154" s="48">
        <v>34</v>
      </c>
      <c r="F154" s="66"/>
      <c r="G154" s="59"/>
      <c r="H154" s="60"/>
      <c r="I154" s="61"/>
      <c r="L154" s="84"/>
    </row>
    <row r="155" spans="1:12" customFormat="1" x14ac:dyDescent="0.25">
      <c r="A155" s="40" t="s">
        <v>14</v>
      </c>
      <c r="B155" s="46"/>
      <c r="C155" s="47" t="s">
        <v>281</v>
      </c>
      <c r="D155" s="49" t="s">
        <v>12</v>
      </c>
      <c r="E155" s="50">
        <v>34</v>
      </c>
      <c r="F155" s="65"/>
      <c r="G155" s="62"/>
      <c r="H155" s="57"/>
      <c r="I155" s="64"/>
      <c r="J155" s="4"/>
    </row>
    <row r="156" spans="1:12" customFormat="1" x14ac:dyDescent="0.25">
      <c r="A156" s="40" t="s">
        <v>73</v>
      </c>
      <c r="B156" s="46"/>
      <c r="C156" s="47" t="s">
        <v>295</v>
      </c>
      <c r="D156" s="49" t="s">
        <v>15</v>
      </c>
      <c r="E156" s="50">
        <v>8</v>
      </c>
      <c r="F156" s="65"/>
      <c r="G156" s="62"/>
      <c r="H156" s="57"/>
      <c r="I156" s="64"/>
      <c r="J156" s="4"/>
    </row>
    <row r="157" spans="1:12" customFormat="1" x14ac:dyDescent="0.25">
      <c r="A157" s="40" t="s">
        <v>74</v>
      </c>
      <c r="B157" s="46"/>
      <c r="C157" s="47" t="s">
        <v>357</v>
      </c>
      <c r="D157" s="49" t="s">
        <v>15</v>
      </c>
      <c r="E157" s="50">
        <v>4</v>
      </c>
      <c r="F157" s="65"/>
      <c r="G157" s="62"/>
      <c r="H157" s="57"/>
      <c r="I157" s="64"/>
      <c r="J157" s="4"/>
    </row>
    <row r="158" spans="1:12" customFormat="1" x14ac:dyDescent="0.25">
      <c r="A158" s="40" t="s">
        <v>143</v>
      </c>
      <c r="B158" s="46"/>
      <c r="C158" s="47" t="s">
        <v>358</v>
      </c>
      <c r="D158" s="49" t="s">
        <v>15</v>
      </c>
      <c r="E158" s="50">
        <v>4</v>
      </c>
      <c r="F158" s="65"/>
      <c r="G158" s="62"/>
      <c r="H158" s="57"/>
      <c r="I158" s="64"/>
      <c r="J158" s="4"/>
    </row>
    <row r="159" spans="1:12" customFormat="1" x14ac:dyDescent="0.25">
      <c r="A159" s="40" t="s">
        <v>75</v>
      </c>
      <c r="B159" s="46"/>
      <c r="C159" s="47" t="s">
        <v>361</v>
      </c>
      <c r="D159" s="49" t="s">
        <v>15</v>
      </c>
      <c r="E159" s="50">
        <v>2</v>
      </c>
      <c r="F159" s="65"/>
      <c r="G159" s="62"/>
      <c r="H159" s="57"/>
      <c r="I159" s="64"/>
      <c r="J159" s="4"/>
    </row>
    <row r="160" spans="1:12" customFormat="1" x14ac:dyDescent="0.25">
      <c r="A160" s="36" t="s">
        <v>42</v>
      </c>
      <c r="B160" s="52"/>
      <c r="C160" s="51" t="s">
        <v>362</v>
      </c>
      <c r="D160" s="38" t="s">
        <v>15</v>
      </c>
      <c r="E160" s="48">
        <v>8</v>
      </c>
      <c r="F160" s="66"/>
      <c r="G160" s="59"/>
      <c r="H160" s="60"/>
      <c r="I160" s="61"/>
      <c r="L160" s="84"/>
    </row>
    <row r="161" spans="1:12" customFormat="1" x14ac:dyDescent="0.25">
      <c r="A161" s="40" t="s">
        <v>44</v>
      </c>
      <c r="B161" s="46"/>
      <c r="C161" s="47" t="s">
        <v>244</v>
      </c>
      <c r="D161" s="49" t="s">
        <v>15</v>
      </c>
      <c r="E161" s="50">
        <v>8</v>
      </c>
      <c r="F161" s="65"/>
      <c r="G161" s="62"/>
      <c r="H161" s="57"/>
      <c r="I161" s="64"/>
      <c r="J161" s="4"/>
    </row>
    <row r="162" spans="1:12" customFormat="1" ht="25.5" x14ac:dyDescent="0.25">
      <c r="A162" s="36" t="s">
        <v>45</v>
      </c>
      <c r="B162" s="52"/>
      <c r="C162" s="51" t="s">
        <v>370</v>
      </c>
      <c r="D162" s="38" t="s">
        <v>21</v>
      </c>
      <c r="E162" s="48">
        <f>E163+E164+E165</f>
        <v>0.19507999999999998</v>
      </c>
      <c r="F162" s="66"/>
      <c r="G162" s="59"/>
      <c r="H162" s="60"/>
      <c r="I162" s="61"/>
      <c r="L162" s="84"/>
    </row>
    <row r="163" spans="1:12" customFormat="1" x14ac:dyDescent="0.25">
      <c r="A163" s="40" t="s">
        <v>46</v>
      </c>
      <c r="B163" s="46"/>
      <c r="C163" s="47" t="s">
        <v>363</v>
      </c>
      <c r="D163" s="49" t="s">
        <v>21</v>
      </c>
      <c r="E163" s="50">
        <v>0.109</v>
      </c>
      <c r="F163" s="65"/>
      <c r="G163" s="62"/>
      <c r="H163" s="57"/>
      <c r="I163" s="64"/>
      <c r="J163" s="4"/>
    </row>
    <row r="164" spans="1:12" customFormat="1" x14ac:dyDescent="0.25">
      <c r="A164" s="40" t="s">
        <v>77</v>
      </c>
      <c r="B164" s="46"/>
      <c r="C164" s="47" t="s">
        <v>364</v>
      </c>
      <c r="D164" s="49" t="s">
        <v>21</v>
      </c>
      <c r="E164" s="50">
        <v>8.0000000000000007E-5</v>
      </c>
      <c r="F164" s="65"/>
      <c r="G164" s="62"/>
      <c r="H164" s="57"/>
      <c r="I164" s="64"/>
      <c r="J164" s="4"/>
    </row>
    <row r="165" spans="1:12" customFormat="1" x14ac:dyDescent="0.25">
      <c r="A165" s="40" t="s">
        <v>78</v>
      </c>
      <c r="B165" s="46"/>
      <c r="C165" s="47" t="s">
        <v>365</v>
      </c>
      <c r="D165" s="49" t="s">
        <v>21</v>
      </c>
      <c r="E165" s="50">
        <v>8.5999999999999993E-2</v>
      </c>
      <c r="F165" s="65"/>
      <c r="G165" s="62"/>
      <c r="H165" s="57"/>
      <c r="I165" s="64"/>
      <c r="J165" s="4"/>
    </row>
    <row r="166" spans="1:12" customFormat="1" ht="25.5" x14ac:dyDescent="0.25">
      <c r="A166" s="36" t="s">
        <v>16</v>
      </c>
      <c r="B166" s="52"/>
      <c r="C166" s="51" t="s">
        <v>371</v>
      </c>
      <c r="D166" s="38" t="s">
        <v>21</v>
      </c>
      <c r="E166" s="48">
        <f>E162</f>
        <v>0.19507999999999998</v>
      </c>
      <c r="F166" s="65"/>
      <c r="G166" s="62"/>
      <c r="H166" s="57"/>
      <c r="I166" s="64"/>
      <c r="J166" s="4"/>
    </row>
    <row r="167" spans="1:12" customFormat="1" x14ac:dyDescent="0.25">
      <c r="A167" s="36" t="s">
        <v>18</v>
      </c>
      <c r="B167" s="52"/>
      <c r="C167" s="51" t="s">
        <v>320</v>
      </c>
      <c r="D167" s="38" t="s">
        <v>15</v>
      </c>
      <c r="E167" s="48">
        <v>5</v>
      </c>
      <c r="F167" s="66"/>
      <c r="G167" s="59"/>
      <c r="H167" s="60"/>
      <c r="I167" s="61"/>
      <c r="L167" s="84"/>
    </row>
    <row r="168" spans="1:12" customFormat="1" x14ac:dyDescent="0.25">
      <c r="A168" s="40" t="s">
        <v>90</v>
      </c>
      <c r="B168" s="46"/>
      <c r="C168" s="47" t="s">
        <v>292</v>
      </c>
      <c r="D168" s="49" t="s">
        <v>15</v>
      </c>
      <c r="E168" s="50">
        <v>2</v>
      </c>
      <c r="F168" s="65"/>
      <c r="G168" s="62"/>
      <c r="H168" s="57"/>
      <c r="I168" s="64"/>
      <c r="J168" s="4"/>
    </row>
    <row r="169" spans="1:12" customFormat="1" x14ac:dyDescent="0.25">
      <c r="A169" s="40" t="s">
        <v>97</v>
      </c>
      <c r="B169" s="46"/>
      <c r="C169" s="47" t="s">
        <v>291</v>
      </c>
      <c r="D169" s="49" t="s">
        <v>15</v>
      </c>
      <c r="E169" s="50">
        <v>2</v>
      </c>
      <c r="F169" s="65"/>
      <c r="G169" s="62"/>
      <c r="H169" s="57"/>
      <c r="I169" s="64"/>
      <c r="J169" s="4"/>
    </row>
    <row r="170" spans="1:12" customFormat="1" x14ac:dyDescent="0.25">
      <c r="A170" s="40" t="s">
        <v>98</v>
      </c>
      <c r="B170" s="46"/>
      <c r="C170" s="47" t="s">
        <v>290</v>
      </c>
      <c r="D170" s="49" t="s">
        <v>15</v>
      </c>
      <c r="E170" s="50">
        <v>1</v>
      </c>
      <c r="F170" s="65"/>
      <c r="G170" s="62"/>
      <c r="H170" s="57"/>
      <c r="I170" s="64"/>
      <c r="J170" s="4"/>
    </row>
    <row r="171" spans="1:12" customFormat="1" x14ac:dyDescent="0.25">
      <c r="A171" s="36" t="s">
        <v>19</v>
      </c>
      <c r="B171" s="52"/>
      <c r="C171" s="51" t="s">
        <v>302</v>
      </c>
      <c r="D171" s="38" t="s">
        <v>102</v>
      </c>
      <c r="E171" s="48">
        <v>13</v>
      </c>
      <c r="F171" s="66"/>
      <c r="G171" s="59"/>
      <c r="H171" s="60"/>
      <c r="I171" s="61"/>
      <c r="L171" s="84"/>
    </row>
    <row r="172" spans="1:12" customFormat="1" x14ac:dyDescent="0.25">
      <c r="A172" s="40" t="s">
        <v>91</v>
      </c>
      <c r="B172" s="46"/>
      <c r="C172" s="47" t="s">
        <v>303</v>
      </c>
      <c r="D172" s="49" t="s">
        <v>101</v>
      </c>
      <c r="E172" s="50">
        <v>2.5</v>
      </c>
      <c r="F172" s="65"/>
      <c r="G172" s="62"/>
      <c r="H172" s="57"/>
      <c r="I172" s="64"/>
      <c r="J172" s="4"/>
    </row>
    <row r="173" spans="1:12" customFormat="1" x14ac:dyDescent="0.25">
      <c r="A173" s="40" t="s">
        <v>92</v>
      </c>
      <c r="B173" s="46"/>
      <c r="C173" s="47" t="s">
        <v>304</v>
      </c>
      <c r="D173" s="49" t="s">
        <v>101</v>
      </c>
      <c r="E173" s="50">
        <v>2</v>
      </c>
      <c r="F173" s="65"/>
      <c r="G173" s="62"/>
      <c r="H173" s="57"/>
      <c r="I173" s="64"/>
      <c r="J173" s="4"/>
    </row>
    <row r="174" spans="1:12" customFormat="1" ht="25.5" x14ac:dyDescent="0.25">
      <c r="A174" s="36" t="s">
        <v>20</v>
      </c>
      <c r="B174" s="52"/>
      <c r="C174" s="51" t="s">
        <v>305</v>
      </c>
      <c r="D174" s="38" t="s">
        <v>7</v>
      </c>
      <c r="E174" s="48">
        <v>1.1000000000000001</v>
      </c>
      <c r="F174" s="66"/>
      <c r="G174" s="59"/>
      <c r="H174" s="60"/>
      <c r="I174" s="61"/>
      <c r="L174" s="84"/>
    </row>
    <row r="175" spans="1:12" customFormat="1" x14ac:dyDescent="0.25">
      <c r="A175" s="40" t="s">
        <v>393</v>
      </c>
      <c r="B175" s="46"/>
      <c r="C175" s="47" t="s">
        <v>360</v>
      </c>
      <c r="D175" s="49" t="s">
        <v>7</v>
      </c>
      <c r="E175" s="50">
        <v>1.1000000000000001</v>
      </c>
      <c r="F175" s="65"/>
      <c r="G175" s="62"/>
      <c r="H175" s="57"/>
      <c r="I175" s="64"/>
      <c r="J175" s="4"/>
    </row>
    <row r="176" spans="1:12" customFormat="1" x14ac:dyDescent="0.25">
      <c r="A176" s="36" t="s">
        <v>94</v>
      </c>
      <c r="B176" s="52"/>
      <c r="C176" s="51" t="s">
        <v>306</v>
      </c>
      <c r="D176" s="38" t="s">
        <v>102</v>
      </c>
      <c r="E176" s="48">
        <v>25</v>
      </c>
      <c r="F176" s="66"/>
      <c r="G176" s="59"/>
      <c r="H176" s="60"/>
      <c r="I176" s="61"/>
      <c r="L176" s="84"/>
    </row>
    <row r="177" spans="1:12" customFormat="1" x14ac:dyDescent="0.25">
      <c r="A177" s="40" t="s">
        <v>394</v>
      </c>
      <c r="B177" s="46"/>
      <c r="C177" s="47" t="s">
        <v>307</v>
      </c>
      <c r="D177" s="49" t="s">
        <v>102</v>
      </c>
      <c r="E177" s="50">
        <v>25</v>
      </c>
      <c r="F177" s="65"/>
      <c r="G177" s="62"/>
      <c r="H177" s="57"/>
      <c r="I177" s="64"/>
      <c r="J177" s="4"/>
    </row>
    <row r="178" spans="1:12" customFormat="1" ht="15.75" thickBot="1" x14ac:dyDescent="0.3">
      <c r="A178" s="89" t="s">
        <v>395</v>
      </c>
      <c r="B178" s="90"/>
      <c r="C178" s="91" t="s">
        <v>308</v>
      </c>
      <c r="D178" s="92" t="s">
        <v>101</v>
      </c>
      <c r="E178" s="115">
        <v>2.5</v>
      </c>
      <c r="F178" s="65"/>
      <c r="G178" s="62"/>
      <c r="H178" s="57"/>
      <c r="I178" s="64"/>
      <c r="J178" s="4"/>
    </row>
    <row r="179" spans="1:12" ht="22.5" customHeight="1" x14ac:dyDescent="0.25">
      <c r="A179" s="33"/>
      <c r="B179" s="34" t="s">
        <v>9</v>
      </c>
      <c r="C179" s="32" t="s">
        <v>309</v>
      </c>
      <c r="D179" s="74"/>
      <c r="E179" s="35"/>
    </row>
    <row r="180" spans="1:12" customFormat="1" ht="25.5" x14ac:dyDescent="0.25">
      <c r="A180" s="36" t="s">
        <v>10</v>
      </c>
      <c r="B180" s="52"/>
      <c r="C180" s="51" t="s">
        <v>313</v>
      </c>
      <c r="D180" s="38" t="s">
        <v>12</v>
      </c>
      <c r="E180" s="48">
        <v>0.5</v>
      </c>
      <c r="F180" s="66"/>
      <c r="G180" s="59"/>
      <c r="H180" s="60"/>
      <c r="I180" s="61"/>
      <c r="L180" s="84"/>
    </row>
    <row r="181" spans="1:12" customFormat="1" x14ac:dyDescent="0.25">
      <c r="A181" s="40" t="s">
        <v>48</v>
      </c>
      <c r="B181" s="46"/>
      <c r="C181" s="47" t="s">
        <v>310</v>
      </c>
      <c r="D181" s="49" t="s">
        <v>12</v>
      </c>
      <c r="E181" s="50">
        <v>0.5</v>
      </c>
      <c r="F181" s="65"/>
      <c r="G181" s="62"/>
      <c r="H181" s="57"/>
      <c r="I181" s="64"/>
      <c r="J181" s="4"/>
    </row>
    <row r="182" spans="1:12" customFormat="1" ht="25.5" x14ac:dyDescent="0.25">
      <c r="A182" s="36" t="s">
        <v>11</v>
      </c>
      <c r="B182" s="52"/>
      <c r="C182" s="51" t="s">
        <v>312</v>
      </c>
      <c r="D182" s="38" t="s">
        <v>12</v>
      </c>
      <c r="E182" s="48">
        <v>3</v>
      </c>
      <c r="F182" s="66"/>
      <c r="G182" s="59"/>
      <c r="H182" s="60"/>
      <c r="I182" s="61"/>
      <c r="L182" s="84"/>
    </row>
    <row r="183" spans="1:12" customFormat="1" x14ac:dyDescent="0.25">
      <c r="A183" s="40" t="s">
        <v>50</v>
      </c>
      <c r="B183" s="46"/>
      <c r="C183" s="47" t="s">
        <v>311</v>
      </c>
      <c r="D183" s="49" t="s">
        <v>12</v>
      </c>
      <c r="E183" s="50">
        <v>3</v>
      </c>
      <c r="F183" s="65"/>
      <c r="G183" s="62"/>
      <c r="H183" s="57"/>
      <c r="I183" s="64"/>
      <c r="J183" s="4"/>
    </row>
    <row r="184" spans="1:12" customFormat="1" ht="25.5" x14ac:dyDescent="0.25">
      <c r="A184" s="36" t="s">
        <v>39</v>
      </c>
      <c r="B184" s="52"/>
      <c r="C184" s="51" t="s">
        <v>314</v>
      </c>
      <c r="D184" s="38" t="s">
        <v>12</v>
      </c>
      <c r="E184" s="48">
        <v>1</v>
      </c>
      <c r="F184" s="66"/>
      <c r="G184" s="59"/>
      <c r="H184" s="60"/>
      <c r="I184" s="61"/>
      <c r="L184" s="84"/>
    </row>
    <row r="185" spans="1:12" customFormat="1" x14ac:dyDescent="0.25">
      <c r="A185" s="40" t="s">
        <v>52</v>
      </c>
      <c r="B185" s="46"/>
      <c r="C185" s="47" t="s">
        <v>315</v>
      </c>
      <c r="D185" s="49" t="s">
        <v>12</v>
      </c>
      <c r="E185" s="50">
        <v>1</v>
      </c>
      <c r="F185" s="65"/>
      <c r="G185" s="62"/>
      <c r="H185" s="57"/>
      <c r="I185" s="64"/>
      <c r="J185" s="4"/>
    </row>
    <row r="186" spans="1:12" customFormat="1" x14ac:dyDescent="0.25">
      <c r="A186" s="40" t="s">
        <v>53</v>
      </c>
      <c r="B186" s="46"/>
      <c r="C186" s="47" t="s">
        <v>327</v>
      </c>
      <c r="D186" s="49" t="s">
        <v>15</v>
      </c>
      <c r="E186" s="50">
        <v>2</v>
      </c>
      <c r="F186" s="65"/>
      <c r="G186" s="62"/>
      <c r="H186" s="57"/>
      <c r="I186" s="64"/>
      <c r="J186" s="4"/>
    </row>
    <row r="187" spans="1:12" customFormat="1" x14ac:dyDescent="0.25">
      <c r="A187" s="40" t="s">
        <v>70</v>
      </c>
      <c r="B187" s="46"/>
      <c r="C187" s="47" t="s">
        <v>317</v>
      </c>
      <c r="D187" s="49" t="s">
        <v>15</v>
      </c>
      <c r="E187" s="50">
        <v>2</v>
      </c>
      <c r="F187" s="65"/>
      <c r="G187" s="62"/>
      <c r="H187" s="57"/>
      <c r="I187" s="64"/>
      <c r="J187" s="4"/>
    </row>
    <row r="188" spans="1:12" customFormat="1" x14ac:dyDescent="0.25">
      <c r="A188" s="36" t="s">
        <v>13</v>
      </c>
      <c r="B188" s="52"/>
      <c r="C188" s="51" t="s">
        <v>319</v>
      </c>
      <c r="D188" s="38" t="s">
        <v>15</v>
      </c>
      <c r="E188" s="48">
        <v>2</v>
      </c>
      <c r="F188" s="66"/>
      <c r="G188" s="59"/>
      <c r="H188" s="60"/>
      <c r="I188" s="61"/>
      <c r="L188" s="84"/>
    </row>
    <row r="189" spans="1:12" customFormat="1" x14ac:dyDescent="0.25">
      <c r="A189" s="40" t="s">
        <v>14</v>
      </c>
      <c r="B189" s="46"/>
      <c r="C189" s="47" t="s">
        <v>316</v>
      </c>
      <c r="D189" s="49" t="s">
        <v>15</v>
      </c>
      <c r="E189" s="50">
        <v>2</v>
      </c>
      <c r="F189" s="65"/>
      <c r="G189" s="62"/>
      <c r="H189" s="57"/>
      <c r="I189" s="64"/>
      <c r="J189" s="4"/>
    </row>
    <row r="190" spans="1:12" customFormat="1" x14ac:dyDescent="0.25">
      <c r="A190" s="36" t="s">
        <v>42</v>
      </c>
      <c r="B190" s="52"/>
      <c r="C190" s="51" t="s">
        <v>320</v>
      </c>
      <c r="D190" s="38" t="s">
        <v>15</v>
      </c>
      <c r="E190" s="48">
        <v>4</v>
      </c>
      <c r="F190" s="66"/>
      <c r="G190" s="59"/>
      <c r="H190" s="60"/>
      <c r="I190" s="61"/>
      <c r="L190" s="84"/>
    </row>
    <row r="191" spans="1:12" customFormat="1" x14ac:dyDescent="0.25">
      <c r="A191" s="40" t="s">
        <v>44</v>
      </c>
      <c r="B191" s="46"/>
      <c r="C191" s="47" t="s">
        <v>318</v>
      </c>
      <c r="D191" s="49" t="s">
        <v>15</v>
      </c>
      <c r="E191" s="50">
        <v>2</v>
      </c>
      <c r="F191" s="65"/>
      <c r="G191" s="62"/>
      <c r="H191" s="57"/>
      <c r="I191" s="64"/>
      <c r="J191" s="4"/>
    </row>
    <row r="192" spans="1:12" customFormat="1" x14ac:dyDescent="0.25">
      <c r="A192" s="40" t="s">
        <v>83</v>
      </c>
      <c r="B192" s="46"/>
      <c r="C192" s="47" t="s">
        <v>321</v>
      </c>
      <c r="D192" s="49" t="s">
        <v>15</v>
      </c>
      <c r="E192" s="50">
        <v>2</v>
      </c>
      <c r="F192" s="65"/>
      <c r="G192" s="62"/>
      <c r="H192" s="57"/>
      <c r="I192" s="64"/>
      <c r="J192" s="4"/>
    </row>
    <row r="193" spans="1:35" customFormat="1" x14ac:dyDescent="0.25">
      <c r="A193" s="36" t="s">
        <v>45</v>
      </c>
      <c r="B193" s="52"/>
      <c r="C193" s="51" t="s">
        <v>322</v>
      </c>
      <c r="D193" s="38" t="s">
        <v>15</v>
      </c>
      <c r="E193" s="48">
        <v>2</v>
      </c>
      <c r="F193" s="66"/>
      <c r="G193" s="59"/>
      <c r="H193" s="60"/>
      <c r="I193" s="61"/>
      <c r="L193" s="84"/>
    </row>
    <row r="194" spans="1:35" customFormat="1" x14ac:dyDescent="0.25">
      <c r="A194" s="40" t="s">
        <v>46</v>
      </c>
      <c r="B194" s="46"/>
      <c r="C194" s="47" t="s">
        <v>323</v>
      </c>
      <c r="D194" s="49" t="s">
        <v>15</v>
      </c>
      <c r="E194" s="50">
        <v>2</v>
      </c>
      <c r="F194" s="65"/>
      <c r="G194" s="62"/>
      <c r="H194" s="57"/>
      <c r="I194" s="64"/>
      <c r="J194" s="4"/>
    </row>
    <row r="195" spans="1:35" customFormat="1" x14ac:dyDescent="0.25">
      <c r="A195" s="40" t="s">
        <v>77</v>
      </c>
      <c r="B195" s="46"/>
      <c r="C195" s="47" t="s">
        <v>324</v>
      </c>
      <c r="D195" s="49" t="s">
        <v>15</v>
      </c>
      <c r="E195" s="50">
        <v>2</v>
      </c>
      <c r="F195" s="65"/>
      <c r="G195" s="62"/>
      <c r="H195" s="57"/>
      <c r="I195" s="64"/>
      <c r="J195" s="4"/>
    </row>
    <row r="196" spans="1:35" customFormat="1" x14ac:dyDescent="0.25">
      <c r="A196" s="40" t="s">
        <v>78</v>
      </c>
      <c r="B196" s="46"/>
      <c r="C196" s="47" t="s">
        <v>325</v>
      </c>
      <c r="D196" s="49" t="s">
        <v>15</v>
      </c>
      <c r="E196" s="50">
        <v>2</v>
      </c>
      <c r="F196" s="65"/>
      <c r="G196" s="62"/>
      <c r="H196" s="57"/>
      <c r="I196" s="64"/>
      <c r="J196" s="4"/>
    </row>
    <row r="197" spans="1:35" customFormat="1" x14ac:dyDescent="0.25">
      <c r="A197" s="36" t="s">
        <v>16</v>
      </c>
      <c r="B197" s="52"/>
      <c r="C197" s="51" t="s">
        <v>328</v>
      </c>
      <c r="D197" s="38" t="s">
        <v>15</v>
      </c>
      <c r="E197" s="48">
        <v>2</v>
      </c>
      <c r="F197" s="66"/>
      <c r="G197" s="59"/>
      <c r="H197" s="60"/>
      <c r="I197" s="61"/>
      <c r="L197" s="84"/>
    </row>
    <row r="198" spans="1:35" customFormat="1" ht="15.75" thickBot="1" x14ac:dyDescent="0.3">
      <c r="A198" s="75" t="s">
        <v>17</v>
      </c>
      <c r="B198" s="76"/>
      <c r="C198" s="77" t="s">
        <v>326</v>
      </c>
      <c r="D198" s="78" t="s">
        <v>15</v>
      </c>
      <c r="E198" s="102">
        <v>2</v>
      </c>
      <c r="F198" s="65"/>
      <c r="G198" s="62"/>
      <c r="H198" s="57"/>
      <c r="I198" s="64"/>
      <c r="J198" s="4"/>
    </row>
    <row r="199" spans="1:35" customFormat="1" ht="15.75" thickBot="1" x14ac:dyDescent="0.3">
      <c r="A199" s="408" t="s">
        <v>448</v>
      </c>
      <c r="B199" s="410"/>
      <c r="C199" s="410"/>
      <c r="D199" s="410"/>
      <c r="E199" s="411"/>
      <c r="F199" s="93"/>
      <c r="G199" s="93"/>
      <c r="H199" s="93"/>
      <c r="I199" s="93"/>
      <c r="J199" s="4"/>
    </row>
    <row r="200" spans="1:35" customFormat="1" x14ac:dyDescent="0.25">
      <c r="A200" s="36" t="s">
        <v>10</v>
      </c>
      <c r="B200" s="52"/>
      <c r="C200" s="51" t="s">
        <v>449</v>
      </c>
      <c r="D200" s="38" t="s">
        <v>12</v>
      </c>
      <c r="E200" s="39">
        <f>E92+E119+E155+E185</f>
        <v>48.5</v>
      </c>
      <c r="F200" s="186"/>
      <c r="G200" s="186"/>
      <c r="H200" s="187"/>
      <c r="I200" s="188"/>
    </row>
    <row r="201" spans="1:35" customFormat="1" x14ac:dyDescent="0.25">
      <c r="A201" s="36" t="s">
        <v>11</v>
      </c>
      <c r="B201" s="52"/>
      <c r="C201" s="51" t="s">
        <v>452</v>
      </c>
      <c r="D201" s="38" t="s">
        <v>12</v>
      </c>
      <c r="E201" s="39">
        <f>E87+E89+E112+E146+E148+E152+E181+E183</f>
        <v>21.9</v>
      </c>
      <c r="F201" s="186"/>
      <c r="G201" s="186"/>
      <c r="H201" s="187"/>
      <c r="I201" s="188"/>
    </row>
    <row r="202" spans="1:35" customFormat="1" x14ac:dyDescent="0.25">
      <c r="A202" s="36" t="s">
        <v>39</v>
      </c>
      <c r="B202" s="52"/>
      <c r="C202" s="51" t="s">
        <v>451</v>
      </c>
      <c r="D202" s="38" t="s">
        <v>12</v>
      </c>
      <c r="E202" s="39">
        <f>E200</f>
        <v>48.5</v>
      </c>
      <c r="F202" s="186"/>
      <c r="G202" s="186"/>
      <c r="H202" s="187"/>
      <c r="I202" s="188"/>
    </row>
    <row r="203" spans="1:35" customFormat="1" x14ac:dyDescent="0.25">
      <c r="A203" s="36" t="s">
        <v>13</v>
      </c>
      <c r="B203" s="52"/>
      <c r="C203" s="51" t="s">
        <v>453</v>
      </c>
      <c r="D203" s="38" t="s">
        <v>12</v>
      </c>
      <c r="E203" s="39">
        <f>E201</f>
        <v>21.9</v>
      </c>
      <c r="F203" s="186"/>
      <c r="G203" s="186"/>
      <c r="H203" s="187"/>
      <c r="I203" s="188"/>
    </row>
    <row r="204" spans="1:35" x14ac:dyDescent="0.25">
      <c r="A204" s="2"/>
      <c r="B204" s="6"/>
      <c r="C204" s="2"/>
      <c r="D204" s="2"/>
      <c r="E204" s="2"/>
    </row>
    <row r="205" spans="1:35" ht="15.75" customHeight="1" x14ac:dyDescent="0.25">
      <c r="A205" s="18" t="s">
        <v>30</v>
      </c>
      <c r="B205" s="29"/>
      <c r="C205" s="29" t="s">
        <v>31</v>
      </c>
      <c r="D205" s="29"/>
      <c r="E205" s="29"/>
      <c r="F205" s="29"/>
      <c r="G205" s="29"/>
      <c r="H205" s="29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9"/>
      <c r="T205" s="20"/>
      <c r="U205" s="21"/>
      <c r="V205" s="21"/>
      <c r="W205" s="20"/>
      <c r="X205" s="21"/>
      <c r="Y205" s="21"/>
      <c r="Z205" s="20"/>
      <c r="AA205" s="21"/>
      <c r="AB205" s="21"/>
      <c r="AC205" s="20"/>
      <c r="AD205" s="21"/>
      <c r="AE205" s="21"/>
      <c r="AF205" s="20"/>
      <c r="AG205" s="22"/>
      <c r="AH205" s="22"/>
      <c r="AI205" s="23"/>
    </row>
    <row r="206" spans="1:35" ht="15.75" customHeight="1" x14ac:dyDescent="0.25">
      <c r="A206" s="24"/>
      <c r="B206" s="30"/>
      <c r="C206" s="30"/>
      <c r="D206" s="30"/>
      <c r="E206" s="30"/>
      <c r="F206" s="31"/>
      <c r="G206" s="31"/>
      <c r="H206" s="31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5"/>
      <c r="U206" s="25"/>
      <c r="V206" s="25"/>
      <c r="W206" s="25"/>
      <c r="X206" s="25"/>
      <c r="Y206" s="27"/>
      <c r="Z206" s="28"/>
      <c r="AA206" s="28"/>
      <c r="AB206" s="28"/>
      <c r="AC206" s="28"/>
      <c r="AD206" s="28"/>
      <c r="AE206" s="28"/>
      <c r="AF206" s="22"/>
      <c r="AG206" s="22"/>
      <c r="AH206" s="22"/>
      <c r="AI206" s="22"/>
    </row>
    <row r="207" spans="1:35" ht="15.75" customHeight="1" x14ac:dyDescent="0.25">
      <c r="A207" s="18" t="s">
        <v>145</v>
      </c>
      <c r="B207" s="29"/>
      <c r="C207" s="29" t="s">
        <v>146</v>
      </c>
      <c r="D207" s="29"/>
      <c r="E207" s="29"/>
      <c r="F207" s="31"/>
      <c r="G207" s="31"/>
      <c r="H207" s="31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5"/>
      <c r="U207" s="25"/>
      <c r="V207" s="25"/>
      <c r="W207" s="25"/>
      <c r="X207" s="25"/>
      <c r="Y207" s="27"/>
      <c r="Z207" s="28"/>
      <c r="AA207" s="28"/>
      <c r="AB207" s="28"/>
      <c r="AC207" s="28"/>
      <c r="AD207" s="28"/>
      <c r="AE207" s="28"/>
      <c r="AF207" s="20"/>
      <c r="AG207" s="22"/>
      <c r="AH207" s="22"/>
      <c r="AI207" s="23"/>
    </row>
  </sheetData>
  <autoFilter ref="A14:E14" xr:uid="{2CEBBF08-7017-4F0E-BCF6-C10BDC34B791}"/>
  <mergeCells count="9">
    <mergeCell ref="A143:E143"/>
    <mergeCell ref="A199:E199"/>
    <mergeCell ref="A15:E15"/>
    <mergeCell ref="A10:E10"/>
    <mergeCell ref="A11:E11"/>
    <mergeCell ref="A12:A13"/>
    <mergeCell ref="C12:C13"/>
    <mergeCell ref="D12:D13"/>
    <mergeCell ref="E12:E13"/>
  </mergeCells>
  <phoneticPr fontId="9" type="noConversion"/>
  <conditionalFormatting sqref="Y205:AI207">
    <cfRule type="cellIs" dxfId="1" priority="1" operator="lessThan">
      <formula>0</formula>
    </cfRule>
  </conditionalFormatting>
  <pageMargins left="0.31496062992125984" right="0.31496062992125984" top="0.55118110236220474" bottom="0.35433070866141736" header="0.31496062992125984" footer="0.31496062992125984"/>
  <pageSetup paperSize="9" scale="74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080F7-3EE4-4C01-86BC-025211F0A8BC}">
  <sheetPr>
    <tabColor rgb="FFFF0000"/>
    <pageSetUpPr fitToPage="1"/>
  </sheetPr>
  <dimension ref="A1:T154"/>
  <sheetViews>
    <sheetView view="pageBreakPreview" zoomScale="120" zoomScaleNormal="100" zoomScaleSheetLayoutView="120" workbookViewId="0">
      <selection activeCell="C160" sqref="C160"/>
    </sheetView>
  </sheetViews>
  <sheetFormatPr defaultRowHeight="12.75" outlineLevelCol="1" x14ac:dyDescent="0.25"/>
  <cols>
    <col min="1" max="1" width="6.85546875" style="130" customWidth="1"/>
    <col min="2" max="2" width="12.28515625" style="130" customWidth="1"/>
    <col min="3" max="3" width="62.5703125" style="130" customWidth="1"/>
    <col min="4" max="4" width="6" style="132" customWidth="1"/>
    <col min="5" max="5" width="12.85546875" style="130" customWidth="1"/>
    <col min="6" max="11" width="6.7109375" style="130" hidden="1" customWidth="1" outlineLevel="1"/>
    <col min="12" max="13" width="7" style="130" hidden="1" customWidth="1" outlineLevel="1"/>
    <col min="14" max="15" width="6.7109375" style="130" hidden="1" customWidth="1" outlineLevel="1"/>
    <col min="16" max="19" width="7" style="130" hidden="1" customWidth="1" outlineLevel="1"/>
    <col min="20" max="20" width="39.5703125" style="131" customWidth="1" collapsed="1"/>
    <col min="21" max="16384" width="9.140625" style="130"/>
  </cols>
  <sheetData>
    <row r="1" spans="1:20" s="182" customFormat="1" ht="15" customHeight="1" x14ac:dyDescent="0.25">
      <c r="A1" s="185"/>
      <c r="B1" s="185"/>
      <c r="C1" s="185"/>
      <c r="D1" s="185"/>
      <c r="E1" s="184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</row>
    <row r="2" spans="1:20" s="176" customFormat="1" ht="15" customHeight="1" x14ac:dyDescent="0.25">
      <c r="A2" s="181" t="s">
        <v>25</v>
      </c>
      <c r="B2" s="181"/>
      <c r="C2" s="181"/>
      <c r="D2" s="181"/>
      <c r="E2" s="177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200" t="s">
        <v>24</v>
      </c>
    </row>
    <row r="3" spans="1:20" s="176" customFormat="1" ht="15" customHeight="1" x14ac:dyDescent="0.25">
      <c r="A3" s="180" t="s">
        <v>126</v>
      </c>
      <c r="B3" s="180"/>
      <c r="C3" s="180"/>
      <c r="D3" s="180"/>
      <c r="E3" s="177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97" t="s">
        <v>26</v>
      </c>
    </row>
    <row r="4" spans="1:20" s="176" customFormat="1" ht="15" customHeight="1" x14ac:dyDescent="0.25">
      <c r="A4" s="181" t="s">
        <v>27</v>
      </c>
      <c r="B4" s="181"/>
      <c r="C4" s="181"/>
      <c r="D4" s="181"/>
      <c r="E4" s="177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99"/>
    </row>
    <row r="5" spans="1:20" s="176" customFormat="1" ht="15" customHeight="1" x14ac:dyDescent="0.25">
      <c r="A5" s="180" t="s">
        <v>125</v>
      </c>
      <c r="B5" s="180"/>
      <c r="C5" s="180"/>
      <c r="D5" s="180"/>
      <c r="E5" s="177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97" t="s">
        <v>28</v>
      </c>
    </row>
    <row r="6" spans="1:20" s="176" customFormat="1" ht="15" customHeight="1" x14ac:dyDescent="0.25">
      <c r="A6" s="180" t="s">
        <v>124</v>
      </c>
      <c r="B6" s="180"/>
      <c r="C6" s="180"/>
      <c r="D6" s="180"/>
      <c r="E6" s="177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4"/>
      <c r="T6" s="198"/>
    </row>
    <row r="7" spans="1:20" s="176" customFormat="1" ht="15" customHeight="1" x14ac:dyDescent="0.25">
      <c r="A7" s="180" t="s">
        <v>123</v>
      </c>
      <c r="B7" s="180"/>
      <c r="C7" s="180"/>
      <c r="D7" s="180"/>
      <c r="E7" s="177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97" t="s">
        <v>456</v>
      </c>
    </row>
    <row r="8" spans="1:20" s="176" customFormat="1" ht="15" customHeight="1" x14ac:dyDescent="0.4">
      <c r="A8" s="179"/>
      <c r="B8" s="179"/>
      <c r="C8" s="179"/>
      <c r="D8" s="179"/>
      <c r="E8" s="177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97"/>
    </row>
    <row r="9" spans="1:20" s="176" customFormat="1" ht="15" customHeight="1" x14ac:dyDescent="0.4">
      <c r="A9" s="179"/>
      <c r="B9" s="179"/>
      <c r="C9" s="179"/>
      <c r="D9" s="179"/>
      <c r="E9" s="177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97"/>
    </row>
    <row r="10" spans="1:20" s="176" customFormat="1" ht="15" customHeight="1" x14ac:dyDescent="0.25">
      <c r="A10" s="178"/>
      <c r="B10" s="178"/>
      <c r="C10" s="178"/>
      <c r="D10" s="178"/>
      <c r="E10" s="177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97" t="s">
        <v>29</v>
      </c>
    </row>
    <row r="11" spans="1:20" s="176" customFormat="1" ht="15" customHeight="1" x14ac:dyDescent="0.25">
      <c r="A11" s="425" t="s">
        <v>483</v>
      </c>
      <c r="B11" s="425"/>
      <c r="C11" s="425"/>
      <c r="D11" s="425"/>
      <c r="E11" s="425"/>
      <c r="F11" s="425"/>
      <c r="G11" s="425"/>
      <c r="H11" s="425"/>
      <c r="I11" s="425"/>
      <c r="J11" s="425"/>
      <c r="K11" s="425"/>
      <c r="L11" s="425"/>
      <c r="M11" s="425"/>
      <c r="N11" s="425"/>
      <c r="O11" s="425"/>
      <c r="P11" s="425"/>
      <c r="Q11" s="425"/>
      <c r="R11" s="425"/>
      <c r="S11" s="425"/>
      <c r="T11" s="425"/>
    </row>
    <row r="12" spans="1:20" s="176" customFormat="1" ht="15" customHeight="1" x14ac:dyDescent="0.25">
      <c r="A12" s="425"/>
      <c r="B12" s="425"/>
      <c r="C12" s="425"/>
      <c r="D12" s="425"/>
      <c r="E12" s="425"/>
      <c r="F12" s="425"/>
      <c r="G12" s="425"/>
      <c r="H12" s="425"/>
      <c r="I12" s="425"/>
      <c r="J12" s="425"/>
      <c r="K12" s="425"/>
      <c r="L12" s="425"/>
      <c r="M12" s="425"/>
      <c r="N12" s="425"/>
      <c r="O12" s="425"/>
      <c r="P12" s="425"/>
      <c r="Q12" s="425"/>
      <c r="R12" s="425"/>
      <c r="S12" s="425"/>
      <c r="T12" s="425"/>
    </row>
    <row r="13" spans="1:20" s="176" customFormat="1" ht="47.25" customHeight="1" x14ac:dyDescent="0.25">
      <c r="A13" s="426" t="s">
        <v>150</v>
      </c>
      <c r="B13" s="426"/>
      <c r="C13" s="427"/>
      <c r="D13" s="427"/>
      <c r="E13" s="427"/>
      <c r="F13" s="427"/>
      <c r="G13" s="427"/>
      <c r="H13" s="427"/>
      <c r="I13" s="427"/>
      <c r="J13" s="427"/>
      <c r="K13" s="427"/>
      <c r="L13" s="427"/>
      <c r="M13" s="427"/>
      <c r="N13" s="427"/>
      <c r="O13" s="427"/>
      <c r="P13" s="427"/>
      <c r="Q13" s="427"/>
      <c r="R13" s="427"/>
      <c r="S13" s="427"/>
      <c r="T13" s="427"/>
    </row>
    <row r="14" spans="1:20" s="176" customFormat="1" ht="15" customHeight="1" thickBot="1" x14ac:dyDescent="0.3">
      <c r="A14" s="201"/>
      <c r="B14" s="201"/>
      <c r="C14" s="428"/>
      <c r="D14" s="428"/>
      <c r="E14" s="428"/>
      <c r="F14" s="428"/>
      <c r="G14" s="428"/>
      <c r="H14" s="428"/>
      <c r="I14" s="428"/>
      <c r="J14" s="428"/>
      <c r="K14" s="428"/>
      <c r="L14" s="428"/>
      <c r="M14" s="428"/>
      <c r="N14" s="428"/>
      <c r="O14" s="428"/>
      <c r="P14" s="428"/>
      <c r="Q14" s="428"/>
      <c r="R14" s="428"/>
      <c r="S14" s="428"/>
      <c r="T14" s="428"/>
    </row>
    <row r="15" spans="1:20" s="174" customFormat="1" ht="15" customHeight="1" x14ac:dyDescent="0.25">
      <c r="A15" s="429" t="s">
        <v>122</v>
      </c>
      <c r="B15" s="432" t="s">
        <v>121</v>
      </c>
      <c r="C15" s="422" t="s">
        <v>120</v>
      </c>
      <c r="D15" s="422" t="s">
        <v>119</v>
      </c>
      <c r="E15" s="422" t="s">
        <v>118</v>
      </c>
      <c r="F15" s="422" t="s">
        <v>117</v>
      </c>
      <c r="G15" s="422" t="s">
        <v>116</v>
      </c>
      <c r="H15" s="422" t="s">
        <v>115</v>
      </c>
      <c r="I15" s="422" t="s">
        <v>114</v>
      </c>
      <c r="J15" s="422" t="s">
        <v>113</v>
      </c>
      <c r="K15" s="422" t="s">
        <v>112</v>
      </c>
      <c r="L15" s="422" t="s">
        <v>111</v>
      </c>
      <c r="M15" s="422" t="s">
        <v>110</v>
      </c>
      <c r="N15" s="422" t="s">
        <v>109</v>
      </c>
      <c r="O15" s="422" t="s">
        <v>108</v>
      </c>
      <c r="P15" s="422" t="s">
        <v>107</v>
      </c>
      <c r="Q15" s="422" t="s">
        <v>106</v>
      </c>
      <c r="R15" s="422" t="s">
        <v>105</v>
      </c>
      <c r="S15" s="422" t="s">
        <v>104</v>
      </c>
      <c r="T15" s="435" t="s">
        <v>141</v>
      </c>
    </row>
    <row r="16" spans="1:20" s="174" customFormat="1" ht="15" customHeight="1" x14ac:dyDescent="0.25">
      <c r="A16" s="430"/>
      <c r="B16" s="433"/>
      <c r="C16" s="423"/>
      <c r="D16" s="423"/>
      <c r="E16" s="423"/>
      <c r="F16" s="423"/>
      <c r="G16" s="423"/>
      <c r="H16" s="423"/>
      <c r="I16" s="423"/>
      <c r="J16" s="423"/>
      <c r="K16" s="423"/>
      <c r="L16" s="423"/>
      <c r="M16" s="423"/>
      <c r="N16" s="423"/>
      <c r="O16" s="423"/>
      <c r="P16" s="423"/>
      <c r="Q16" s="423"/>
      <c r="R16" s="423"/>
      <c r="S16" s="423"/>
      <c r="T16" s="436"/>
    </row>
    <row r="17" spans="1:20" s="174" customFormat="1" ht="36" customHeight="1" x14ac:dyDescent="0.25">
      <c r="A17" s="430"/>
      <c r="B17" s="433"/>
      <c r="C17" s="423"/>
      <c r="D17" s="423"/>
      <c r="E17" s="423"/>
      <c r="F17" s="423"/>
      <c r="G17" s="423"/>
      <c r="H17" s="423"/>
      <c r="I17" s="423"/>
      <c r="J17" s="423"/>
      <c r="K17" s="423"/>
      <c r="L17" s="423"/>
      <c r="M17" s="423"/>
      <c r="N17" s="423"/>
      <c r="O17" s="423"/>
      <c r="P17" s="423"/>
      <c r="Q17" s="423"/>
      <c r="R17" s="423"/>
      <c r="S17" s="423"/>
      <c r="T17" s="436"/>
    </row>
    <row r="18" spans="1:20" s="174" customFormat="1" ht="68.25" customHeight="1" thickBot="1" x14ac:dyDescent="0.3">
      <c r="A18" s="431"/>
      <c r="B18" s="434"/>
      <c r="C18" s="424"/>
      <c r="D18" s="424"/>
      <c r="E18" s="424"/>
      <c r="F18" s="424"/>
      <c r="G18" s="424"/>
      <c r="H18" s="424"/>
      <c r="I18" s="424"/>
      <c r="J18" s="424"/>
      <c r="K18" s="424"/>
      <c r="L18" s="424"/>
      <c r="M18" s="424"/>
      <c r="N18" s="424"/>
      <c r="O18" s="424"/>
      <c r="P18" s="424"/>
      <c r="Q18" s="424"/>
      <c r="R18" s="424"/>
      <c r="S18" s="424"/>
      <c r="T18" s="175" t="s">
        <v>103</v>
      </c>
    </row>
    <row r="19" spans="1:20" s="174" customFormat="1" ht="14.25" thickBot="1" x14ac:dyDescent="0.3">
      <c r="A19" s="443" t="s">
        <v>455</v>
      </c>
      <c r="B19" s="444"/>
      <c r="C19" s="444"/>
      <c r="D19" s="444"/>
      <c r="E19" s="444"/>
      <c r="F19" s="444"/>
      <c r="G19" s="444"/>
      <c r="H19" s="444"/>
      <c r="I19" s="444"/>
      <c r="J19" s="444"/>
      <c r="K19" s="444"/>
      <c r="L19" s="444"/>
      <c r="M19" s="444"/>
      <c r="N19" s="444"/>
      <c r="O19" s="444"/>
      <c r="P19" s="444"/>
      <c r="Q19" s="444"/>
      <c r="R19" s="444"/>
      <c r="S19" s="444"/>
      <c r="T19" s="445"/>
    </row>
    <row r="20" spans="1:20" s="174" customFormat="1" ht="13.5" x14ac:dyDescent="0.25">
      <c r="A20" s="446" t="s">
        <v>140</v>
      </c>
      <c r="B20" s="447"/>
      <c r="C20" s="447"/>
      <c r="D20" s="447"/>
      <c r="E20" s="447"/>
      <c r="F20" s="447"/>
      <c r="G20" s="447"/>
      <c r="H20" s="447"/>
      <c r="I20" s="447"/>
      <c r="J20" s="447"/>
      <c r="K20" s="447"/>
      <c r="L20" s="447"/>
      <c r="M20" s="447"/>
      <c r="N20" s="447"/>
      <c r="O20" s="447"/>
      <c r="P20" s="447"/>
      <c r="Q20" s="447"/>
      <c r="R20" s="447"/>
      <c r="S20" s="447"/>
      <c r="T20" s="448"/>
    </row>
    <row r="21" spans="1:20" x14ac:dyDescent="0.25">
      <c r="A21" s="202" t="s">
        <v>10</v>
      </c>
      <c r="B21" s="149"/>
      <c r="C21" s="152" t="s">
        <v>148</v>
      </c>
      <c r="D21" s="151" t="s">
        <v>7</v>
      </c>
      <c r="E21" s="150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8">
        <v>289.26</v>
      </c>
    </row>
    <row r="22" spans="1:20" x14ac:dyDescent="0.25">
      <c r="A22" s="202" t="s">
        <v>11</v>
      </c>
      <c r="B22" s="149"/>
      <c r="C22" s="152" t="s">
        <v>149</v>
      </c>
      <c r="D22" s="151" t="s">
        <v>7</v>
      </c>
      <c r="E22" s="150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8">
        <v>32.51</v>
      </c>
    </row>
    <row r="23" spans="1:20" ht="13.5" thickBot="1" x14ac:dyDescent="0.3">
      <c r="A23" s="203" t="s">
        <v>39</v>
      </c>
      <c r="B23" s="155"/>
      <c r="C23" s="158" t="s">
        <v>250</v>
      </c>
      <c r="D23" s="157" t="s">
        <v>273</v>
      </c>
      <c r="E23" s="156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4">
        <v>0.48</v>
      </c>
    </row>
    <row r="24" spans="1:20" ht="13.5" x14ac:dyDescent="0.25">
      <c r="A24" s="457" t="s">
        <v>446</v>
      </c>
      <c r="B24" s="458"/>
      <c r="C24" s="458"/>
      <c r="D24" s="458"/>
      <c r="E24" s="458"/>
      <c r="F24" s="458"/>
      <c r="G24" s="458"/>
      <c r="H24" s="458"/>
      <c r="I24" s="458"/>
      <c r="J24" s="458"/>
      <c r="K24" s="458"/>
      <c r="L24" s="458"/>
      <c r="M24" s="458"/>
      <c r="N24" s="458"/>
      <c r="O24" s="458"/>
      <c r="P24" s="458"/>
      <c r="Q24" s="458"/>
      <c r="R24" s="458"/>
      <c r="S24" s="458"/>
      <c r="T24" s="459"/>
    </row>
    <row r="25" spans="1:20" x14ac:dyDescent="0.25">
      <c r="A25" s="202" t="s">
        <v>10</v>
      </c>
      <c r="B25" s="149"/>
      <c r="C25" s="152" t="s">
        <v>265</v>
      </c>
      <c r="D25" s="151" t="s">
        <v>15</v>
      </c>
      <c r="E25" s="150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8">
        <v>2</v>
      </c>
    </row>
    <row r="26" spans="1:20" x14ac:dyDescent="0.25">
      <c r="A26" s="202" t="s">
        <v>11</v>
      </c>
      <c r="B26" s="149"/>
      <c r="C26" s="152" t="s">
        <v>154</v>
      </c>
      <c r="D26" s="151" t="s">
        <v>15</v>
      </c>
      <c r="E26" s="150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8">
        <v>2</v>
      </c>
    </row>
    <row r="27" spans="1:20" x14ac:dyDescent="0.25">
      <c r="A27" s="202" t="s">
        <v>39</v>
      </c>
      <c r="B27" s="149"/>
      <c r="C27" s="152" t="s">
        <v>202</v>
      </c>
      <c r="D27" s="151" t="s">
        <v>15</v>
      </c>
      <c r="E27" s="150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8">
        <v>1</v>
      </c>
    </row>
    <row r="28" spans="1:20" ht="13.5" x14ac:dyDescent="0.25">
      <c r="A28" s="446" t="s">
        <v>139</v>
      </c>
      <c r="B28" s="447"/>
      <c r="C28" s="447"/>
      <c r="D28" s="447"/>
      <c r="E28" s="447"/>
      <c r="F28" s="447"/>
      <c r="G28" s="447"/>
      <c r="H28" s="447"/>
      <c r="I28" s="447"/>
      <c r="J28" s="447"/>
      <c r="K28" s="447"/>
      <c r="L28" s="447"/>
      <c r="M28" s="447"/>
      <c r="N28" s="447"/>
      <c r="O28" s="447"/>
      <c r="P28" s="447"/>
      <c r="Q28" s="447"/>
      <c r="R28" s="447"/>
      <c r="S28" s="447"/>
      <c r="T28" s="448"/>
    </row>
    <row r="29" spans="1:20" s="131" customFormat="1" ht="15.75" x14ac:dyDescent="0.25">
      <c r="A29" s="173" t="s">
        <v>10</v>
      </c>
      <c r="B29" s="172"/>
      <c r="C29" s="152" t="s">
        <v>149</v>
      </c>
      <c r="D29" s="151" t="s">
        <v>7</v>
      </c>
      <c r="E29" s="171"/>
      <c r="F29" s="170"/>
      <c r="G29" s="170"/>
      <c r="H29" s="169"/>
      <c r="I29" s="168"/>
      <c r="J29" s="168"/>
      <c r="K29" s="168"/>
      <c r="L29" s="168"/>
      <c r="M29" s="168"/>
      <c r="N29" s="168"/>
      <c r="O29" s="168"/>
      <c r="P29" s="168"/>
      <c r="Q29" s="168"/>
      <c r="R29" s="168"/>
      <c r="S29" s="149"/>
      <c r="T29" s="167">
        <v>3</v>
      </c>
    </row>
    <row r="30" spans="1:20" x14ac:dyDescent="0.25">
      <c r="A30" s="202" t="s">
        <v>11</v>
      </c>
      <c r="B30" s="149"/>
      <c r="C30" s="152" t="s">
        <v>445</v>
      </c>
      <c r="D30" s="151" t="s">
        <v>15</v>
      </c>
      <c r="E30" s="150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8">
        <v>2</v>
      </c>
    </row>
    <row r="31" spans="1:20" x14ac:dyDescent="0.25">
      <c r="A31" s="202" t="s">
        <v>50</v>
      </c>
      <c r="B31" s="149"/>
      <c r="C31" s="152" t="s">
        <v>142</v>
      </c>
      <c r="D31" s="151" t="s">
        <v>15</v>
      </c>
      <c r="E31" s="150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8">
        <v>2</v>
      </c>
    </row>
    <row r="32" spans="1:20" x14ac:dyDescent="0.25">
      <c r="A32" s="202" t="s">
        <v>51</v>
      </c>
      <c r="B32" s="149"/>
      <c r="C32" s="152" t="s">
        <v>443</v>
      </c>
      <c r="D32" s="151" t="s">
        <v>15</v>
      </c>
      <c r="E32" s="150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8">
        <v>4</v>
      </c>
    </row>
    <row r="33" spans="1:20" x14ac:dyDescent="0.25">
      <c r="A33" s="202" t="s">
        <v>60</v>
      </c>
      <c r="B33" s="149"/>
      <c r="C33" s="152" t="s">
        <v>442</v>
      </c>
      <c r="D33" s="150" t="s">
        <v>15</v>
      </c>
      <c r="E33" s="150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8">
        <v>6</v>
      </c>
    </row>
    <row r="34" spans="1:20" x14ac:dyDescent="0.25">
      <c r="A34" s="202" t="s">
        <v>62</v>
      </c>
      <c r="B34" s="149"/>
      <c r="C34" s="152" t="s">
        <v>441</v>
      </c>
      <c r="D34" s="151" t="s">
        <v>15</v>
      </c>
      <c r="E34" s="150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8">
        <v>6</v>
      </c>
    </row>
    <row r="35" spans="1:20" x14ac:dyDescent="0.25">
      <c r="A35" s="202" t="s">
        <v>64</v>
      </c>
      <c r="B35" s="149"/>
      <c r="C35" s="152" t="s">
        <v>220</v>
      </c>
      <c r="D35" s="151" t="s">
        <v>15</v>
      </c>
      <c r="E35" s="150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8">
        <v>14</v>
      </c>
    </row>
    <row r="36" spans="1:20" x14ac:dyDescent="0.25">
      <c r="A36" s="202" t="s">
        <v>39</v>
      </c>
      <c r="B36" s="149"/>
      <c r="C36" s="152" t="s">
        <v>183</v>
      </c>
      <c r="D36" s="151" t="s">
        <v>102</v>
      </c>
      <c r="E36" s="150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8">
        <v>7.86</v>
      </c>
    </row>
    <row r="37" spans="1:20" x14ac:dyDescent="0.25">
      <c r="A37" s="202" t="s">
        <v>13</v>
      </c>
      <c r="B37" s="149"/>
      <c r="C37" s="152" t="s">
        <v>440</v>
      </c>
      <c r="D37" s="151" t="s">
        <v>15</v>
      </c>
      <c r="E37" s="150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8">
        <v>1</v>
      </c>
    </row>
    <row r="38" spans="1:20" x14ac:dyDescent="0.25">
      <c r="A38" s="202" t="s">
        <v>14</v>
      </c>
      <c r="B38" s="149"/>
      <c r="C38" s="152" t="s">
        <v>221</v>
      </c>
      <c r="D38" s="151" t="s">
        <v>15</v>
      </c>
      <c r="E38" s="150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8">
        <v>1</v>
      </c>
    </row>
    <row r="39" spans="1:20" x14ac:dyDescent="0.25">
      <c r="A39" s="202" t="s">
        <v>73</v>
      </c>
      <c r="B39" s="149"/>
      <c r="C39" s="152" t="s">
        <v>222</v>
      </c>
      <c r="D39" s="151" t="s">
        <v>15</v>
      </c>
      <c r="E39" s="150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8">
        <v>1</v>
      </c>
    </row>
    <row r="40" spans="1:20" x14ac:dyDescent="0.25">
      <c r="A40" s="202" t="s">
        <v>74</v>
      </c>
      <c r="B40" s="149"/>
      <c r="C40" s="152" t="s">
        <v>71</v>
      </c>
      <c r="D40" s="151" t="s">
        <v>15</v>
      </c>
      <c r="E40" s="150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8">
        <v>3</v>
      </c>
    </row>
    <row r="41" spans="1:20" x14ac:dyDescent="0.25">
      <c r="A41" s="202" t="s">
        <v>143</v>
      </c>
      <c r="B41" s="149"/>
      <c r="C41" s="166" t="s">
        <v>72</v>
      </c>
      <c r="D41" s="151" t="s">
        <v>15</v>
      </c>
      <c r="E41" s="150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  <c r="Q41" s="149"/>
      <c r="R41" s="149"/>
      <c r="S41" s="149"/>
      <c r="T41" s="148">
        <v>2</v>
      </c>
    </row>
    <row r="42" spans="1:20" x14ac:dyDescent="0.25">
      <c r="A42" s="202" t="s">
        <v>75</v>
      </c>
      <c r="B42" s="149"/>
      <c r="C42" s="152" t="s">
        <v>66</v>
      </c>
      <c r="D42" s="151" t="s">
        <v>15</v>
      </c>
      <c r="E42" s="150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148">
        <v>1</v>
      </c>
    </row>
    <row r="43" spans="1:20" x14ac:dyDescent="0.25">
      <c r="A43" s="202" t="s">
        <v>42</v>
      </c>
      <c r="B43" s="149"/>
      <c r="C43" s="152" t="s">
        <v>239</v>
      </c>
      <c r="D43" s="151" t="s">
        <v>102</v>
      </c>
      <c r="E43" s="150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8">
        <v>18.3</v>
      </c>
    </row>
    <row r="44" spans="1:20" ht="13.5" thickBot="1" x14ac:dyDescent="0.3">
      <c r="A44" s="203" t="s">
        <v>45</v>
      </c>
      <c r="B44" s="155"/>
      <c r="C44" s="158" t="s">
        <v>238</v>
      </c>
      <c r="D44" s="157" t="s">
        <v>102</v>
      </c>
      <c r="E44" s="156"/>
      <c r="F44" s="155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154">
        <v>18.3</v>
      </c>
    </row>
    <row r="45" spans="1:20" ht="13.5" x14ac:dyDescent="0.25">
      <c r="A45" s="457" t="s">
        <v>432</v>
      </c>
      <c r="B45" s="458"/>
      <c r="C45" s="458"/>
      <c r="D45" s="458"/>
      <c r="E45" s="458"/>
      <c r="F45" s="458"/>
      <c r="G45" s="458"/>
      <c r="H45" s="458"/>
      <c r="I45" s="458"/>
      <c r="J45" s="458"/>
      <c r="K45" s="458"/>
      <c r="L45" s="458"/>
      <c r="M45" s="458"/>
      <c r="N45" s="458"/>
      <c r="O45" s="458"/>
      <c r="P45" s="458"/>
      <c r="Q45" s="458"/>
      <c r="R45" s="458"/>
      <c r="S45" s="458"/>
      <c r="T45" s="459"/>
    </row>
    <row r="46" spans="1:20" x14ac:dyDescent="0.25">
      <c r="A46" s="202" t="s">
        <v>10</v>
      </c>
      <c r="B46" s="149"/>
      <c r="C46" s="152" t="s">
        <v>209</v>
      </c>
      <c r="D46" s="151" t="s">
        <v>15</v>
      </c>
      <c r="E46" s="150"/>
      <c r="F46" s="149"/>
      <c r="G46" s="149"/>
      <c r="H46" s="149"/>
      <c r="I46" s="149"/>
      <c r="J46" s="149"/>
      <c r="K46" s="149"/>
      <c r="L46" s="149"/>
      <c r="M46" s="149"/>
      <c r="N46" s="149"/>
      <c r="O46" s="149"/>
      <c r="P46" s="149"/>
      <c r="Q46" s="149"/>
      <c r="R46" s="149"/>
      <c r="S46" s="149"/>
      <c r="T46" s="148">
        <v>1</v>
      </c>
    </row>
    <row r="47" spans="1:20" x14ac:dyDescent="0.25">
      <c r="A47" s="202" t="s">
        <v>11</v>
      </c>
      <c r="B47" s="149"/>
      <c r="C47" s="152" t="s">
        <v>210</v>
      </c>
      <c r="D47" s="151" t="s">
        <v>15</v>
      </c>
      <c r="E47" s="150"/>
      <c r="F47" s="149"/>
      <c r="G47" s="149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  <c r="T47" s="148">
        <v>3</v>
      </c>
    </row>
    <row r="48" spans="1:20" x14ac:dyDescent="0.25">
      <c r="A48" s="202" t="s">
        <v>39</v>
      </c>
      <c r="B48" s="149"/>
      <c r="C48" s="152" t="s">
        <v>211</v>
      </c>
      <c r="D48" s="151" t="s">
        <v>15</v>
      </c>
      <c r="E48" s="150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49"/>
      <c r="S48" s="149"/>
      <c r="T48" s="148">
        <v>1</v>
      </c>
    </row>
    <row r="49" spans="1:20" ht="13.5" thickBot="1" x14ac:dyDescent="0.3">
      <c r="A49" s="165" t="s">
        <v>13</v>
      </c>
      <c r="B49" s="143"/>
      <c r="C49" s="146" t="s">
        <v>237</v>
      </c>
      <c r="D49" s="145" t="s">
        <v>15</v>
      </c>
      <c r="E49" s="144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143"/>
      <c r="T49" s="142">
        <v>1</v>
      </c>
    </row>
    <row r="50" spans="1:20" ht="13.5" x14ac:dyDescent="0.25">
      <c r="A50" s="446" t="s">
        <v>439</v>
      </c>
      <c r="B50" s="447"/>
      <c r="C50" s="447"/>
      <c r="D50" s="447"/>
      <c r="E50" s="447"/>
      <c r="F50" s="447"/>
      <c r="G50" s="447"/>
      <c r="H50" s="447"/>
      <c r="I50" s="447"/>
      <c r="J50" s="447"/>
      <c r="K50" s="447"/>
      <c r="L50" s="447"/>
      <c r="M50" s="447"/>
      <c r="N50" s="447"/>
      <c r="O50" s="447"/>
      <c r="P50" s="447"/>
      <c r="Q50" s="447"/>
      <c r="R50" s="447"/>
      <c r="S50" s="447"/>
      <c r="T50" s="448"/>
    </row>
    <row r="51" spans="1:20" x14ac:dyDescent="0.25">
      <c r="A51" s="202" t="s">
        <v>10</v>
      </c>
      <c r="B51" s="149"/>
      <c r="C51" s="152" t="s">
        <v>175</v>
      </c>
      <c r="D51" s="196" t="s">
        <v>15</v>
      </c>
      <c r="E51" s="150"/>
      <c r="F51" s="149"/>
      <c r="G51" s="149"/>
      <c r="H51" s="149"/>
      <c r="I51" s="149"/>
      <c r="J51" s="149"/>
      <c r="K51" s="149"/>
      <c r="L51" s="149"/>
      <c r="M51" s="149"/>
      <c r="N51" s="149"/>
      <c r="O51" s="149"/>
      <c r="P51" s="149"/>
      <c r="Q51" s="149"/>
      <c r="R51" s="149"/>
      <c r="S51" s="149"/>
      <c r="T51" s="148">
        <v>76</v>
      </c>
    </row>
    <row r="52" spans="1:20" x14ac:dyDescent="0.25">
      <c r="A52" s="202" t="s">
        <v>11</v>
      </c>
      <c r="B52" s="149"/>
      <c r="C52" s="152" t="s">
        <v>177</v>
      </c>
      <c r="D52" s="196" t="s">
        <v>12</v>
      </c>
      <c r="E52" s="150"/>
      <c r="F52" s="149"/>
      <c r="G52" s="149"/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  <c r="S52" s="149"/>
      <c r="T52" s="148">
        <v>7.41</v>
      </c>
    </row>
    <row r="53" spans="1:20" x14ac:dyDescent="0.25">
      <c r="A53" s="202" t="s">
        <v>39</v>
      </c>
      <c r="B53" s="149"/>
      <c r="C53" s="152" t="s">
        <v>179</v>
      </c>
      <c r="D53" s="196" t="s">
        <v>7</v>
      </c>
      <c r="E53" s="150"/>
      <c r="F53" s="149"/>
      <c r="G53" s="149"/>
      <c r="H53" s="149"/>
      <c r="I53" s="149"/>
      <c r="J53" s="149"/>
      <c r="K53" s="149"/>
      <c r="L53" s="149"/>
      <c r="M53" s="149"/>
      <c r="N53" s="149"/>
      <c r="O53" s="149"/>
      <c r="P53" s="149"/>
      <c r="Q53" s="149"/>
      <c r="R53" s="149"/>
      <c r="S53" s="149"/>
      <c r="T53" s="148">
        <v>2.02</v>
      </c>
    </row>
    <row r="54" spans="1:20" x14ac:dyDescent="0.25">
      <c r="A54" s="202" t="s">
        <v>13</v>
      </c>
      <c r="B54" s="149"/>
      <c r="C54" s="152" t="s">
        <v>180</v>
      </c>
      <c r="D54" s="151" t="s">
        <v>102</v>
      </c>
      <c r="E54" s="150"/>
      <c r="F54" s="149"/>
      <c r="G54" s="149"/>
      <c r="H54" s="149"/>
      <c r="I54" s="149"/>
      <c r="J54" s="149"/>
      <c r="K54" s="149"/>
      <c r="L54" s="149"/>
      <c r="M54" s="149"/>
      <c r="N54" s="149"/>
      <c r="O54" s="149"/>
      <c r="P54" s="149"/>
      <c r="Q54" s="149"/>
      <c r="R54" s="149"/>
      <c r="S54" s="149"/>
      <c r="T54" s="148">
        <v>280.37</v>
      </c>
    </row>
    <row r="55" spans="1:20" x14ac:dyDescent="0.25">
      <c r="A55" s="202" t="s">
        <v>42</v>
      </c>
      <c r="B55" s="149"/>
      <c r="C55" s="152" t="s">
        <v>181</v>
      </c>
      <c r="D55" s="151" t="s">
        <v>101</v>
      </c>
      <c r="E55" s="150"/>
      <c r="F55" s="149"/>
      <c r="G55" s="149"/>
      <c r="H55" s="149"/>
      <c r="I55" s="149"/>
      <c r="J55" s="149"/>
      <c r="K55" s="149"/>
      <c r="L55" s="149"/>
      <c r="M55" s="149"/>
      <c r="N55" s="149"/>
      <c r="O55" s="149"/>
      <c r="P55" s="149"/>
      <c r="Q55" s="149"/>
      <c r="R55" s="149"/>
      <c r="S55" s="149"/>
      <c r="T55" s="148">
        <v>703.69</v>
      </c>
    </row>
    <row r="56" spans="1:20" x14ac:dyDescent="0.25">
      <c r="A56" s="202" t="s">
        <v>45</v>
      </c>
      <c r="B56" s="149"/>
      <c r="C56" s="152" t="s">
        <v>182</v>
      </c>
      <c r="D56" s="151" t="s">
        <v>7</v>
      </c>
      <c r="E56" s="150"/>
      <c r="F56" s="149"/>
      <c r="G56" s="149"/>
      <c r="H56" s="149"/>
      <c r="I56" s="149"/>
      <c r="J56" s="149"/>
      <c r="K56" s="149"/>
      <c r="L56" s="149"/>
      <c r="M56" s="149"/>
      <c r="N56" s="149"/>
      <c r="O56" s="149"/>
      <c r="P56" s="149"/>
      <c r="Q56" s="149"/>
      <c r="R56" s="149"/>
      <c r="S56" s="149"/>
      <c r="T56" s="148">
        <v>2.93</v>
      </c>
    </row>
    <row r="57" spans="1:20" x14ac:dyDescent="0.25">
      <c r="A57" s="202" t="s">
        <v>16</v>
      </c>
      <c r="B57" s="149"/>
      <c r="C57" s="152" t="s">
        <v>377</v>
      </c>
      <c r="D57" s="151" t="s">
        <v>15</v>
      </c>
      <c r="E57" s="150"/>
      <c r="F57" s="149"/>
      <c r="G57" s="149"/>
      <c r="H57" s="149"/>
      <c r="I57" s="149"/>
      <c r="J57" s="149"/>
      <c r="K57" s="149"/>
      <c r="L57" s="149"/>
      <c r="M57" s="149"/>
      <c r="N57" s="149"/>
      <c r="O57" s="149"/>
      <c r="P57" s="149"/>
      <c r="Q57" s="149"/>
      <c r="R57" s="149"/>
      <c r="S57" s="149"/>
      <c r="T57" s="148">
        <v>14</v>
      </c>
    </row>
    <row r="58" spans="1:20" x14ac:dyDescent="0.25">
      <c r="A58" s="202" t="s">
        <v>18</v>
      </c>
      <c r="B58" s="149"/>
      <c r="C58" s="152" t="s">
        <v>378</v>
      </c>
      <c r="D58" s="151" t="s">
        <v>15</v>
      </c>
      <c r="E58" s="150"/>
      <c r="F58" s="149"/>
      <c r="G58" s="149"/>
      <c r="H58" s="149"/>
      <c r="I58" s="149"/>
      <c r="J58" s="149"/>
      <c r="K58" s="149"/>
      <c r="L58" s="149"/>
      <c r="M58" s="149"/>
      <c r="N58" s="149"/>
      <c r="O58" s="149"/>
      <c r="P58" s="149"/>
      <c r="Q58" s="149"/>
      <c r="R58" s="149"/>
      <c r="S58" s="149"/>
      <c r="T58" s="148">
        <v>10</v>
      </c>
    </row>
    <row r="59" spans="1:20" ht="13.5" thickBot="1" x14ac:dyDescent="0.3">
      <c r="A59" s="202" t="s">
        <v>19</v>
      </c>
      <c r="B59" s="155"/>
      <c r="C59" s="158" t="s">
        <v>379</v>
      </c>
      <c r="D59" s="157" t="s">
        <v>7</v>
      </c>
      <c r="E59" s="156"/>
      <c r="F59" s="155"/>
      <c r="G59" s="155"/>
      <c r="H59" s="155"/>
      <c r="I59" s="155"/>
      <c r="J59" s="155"/>
      <c r="K59" s="155"/>
      <c r="L59" s="155"/>
      <c r="M59" s="155"/>
      <c r="N59" s="155"/>
      <c r="O59" s="155"/>
      <c r="P59" s="155"/>
      <c r="Q59" s="155"/>
      <c r="R59" s="155"/>
      <c r="S59" s="155"/>
      <c r="T59" s="154">
        <v>0.1</v>
      </c>
    </row>
    <row r="60" spans="1:20" ht="13.5" x14ac:dyDescent="0.25">
      <c r="A60" s="437" t="s">
        <v>431</v>
      </c>
      <c r="B60" s="438"/>
      <c r="C60" s="438"/>
      <c r="D60" s="438"/>
      <c r="E60" s="438"/>
      <c r="F60" s="438"/>
      <c r="G60" s="438"/>
      <c r="H60" s="438"/>
      <c r="I60" s="438"/>
      <c r="J60" s="438"/>
      <c r="K60" s="438"/>
      <c r="L60" s="438"/>
      <c r="M60" s="438"/>
      <c r="N60" s="438"/>
      <c r="O60" s="438"/>
      <c r="P60" s="438"/>
      <c r="Q60" s="438"/>
      <c r="R60" s="438"/>
      <c r="S60" s="438"/>
      <c r="T60" s="439"/>
    </row>
    <row r="61" spans="1:20" x14ac:dyDescent="0.25">
      <c r="A61" s="153">
        <v>1</v>
      </c>
      <c r="B61" s="149"/>
      <c r="C61" s="161" t="s">
        <v>244</v>
      </c>
      <c r="D61" s="151" t="s">
        <v>15</v>
      </c>
      <c r="E61" s="150"/>
      <c r="F61" s="149"/>
      <c r="G61" s="149"/>
      <c r="H61" s="149"/>
      <c r="I61" s="149"/>
      <c r="J61" s="149"/>
      <c r="K61" s="149"/>
      <c r="L61" s="149"/>
      <c r="M61" s="149"/>
      <c r="N61" s="149"/>
      <c r="O61" s="149"/>
      <c r="P61" s="149"/>
      <c r="Q61" s="149"/>
      <c r="R61" s="149"/>
      <c r="S61" s="149"/>
      <c r="T61" s="148">
        <v>18</v>
      </c>
    </row>
    <row r="62" spans="1:20" ht="25.5" x14ac:dyDescent="0.25">
      <c r="A62" s="153">
        <v>2</v>
      </c>
      <c r="B62" s="149"/>
      <c r="C62" s="161" t="s">
        <v>240</v>
      </c>
      <c r="D62" s="151" t="s">
        <v>15</v>
      </c>
      <c r="E62" s="150"/>
      <c r="F62" s="149"/>
      <c r="G62" s="149"/>
      <c r="H62" s="149"/>
      <c r="I62" s="149"/>
      <c r="J62" s="149"/>
      <c r="K62" s="149"/>
      <c r="L62" s="149"/>
      <c r="M62" s="149"/>
      <c r="N62" s="149"/>
      <c r="O62" s="149"/>
      <c r="P62" s="149"/>
      <c r="Q62" s="149"/>
      <c r="R62" s="149"/>
      <c r="S62" s="149"/>
      <c r="T62" s="148">
        <v>18</v>
      </c>
    </row>
    <row r="63" spans="1:20" ht="38.25" x14ac:dyDescent="0.25">
      <c r="A63" s="153">
        <v>3</v>
      </c>
      <c r="B63" s="149"/>
      <c r="C63" s="161" t="s">
        <v>248</v>
      </c>
      <c r="D63" s="151" t="s">
        <v>15</v>
      </c>
      <c r="E63" s="150"/>
      <c r="F63" s="149"/>
      <c r="G63" s="149"/>
      <c r="H63" s="149"/>
      <c r="I63" s="149"/>
      <c r="J63" s="149"/>
      <c r="K63" s="149"/>
      <c r="L63" s="149"/>
      <c r="M63" s="149"/>
      <c r="N63" s="149"/>
      <c r="O63" s="149"/>
      <c r="P63" s="149"/>
      <c r="Q63" s="149"/>
      <c r="R63" s="149"/>
      <c r="S63" s="149"/>
      <c r="T63" s="148">
        <v>1</v>
      </c>
    </row>
    <row r="64" spans="1:20" ht="13.5" thickBot="1" x14ac:dyDescent="0.3">
      <c r="A64" s="147">
        <v>4</v>
      </c>
      <c r="B64" s="143"/>
      <c r="C64" s="160" t="s">
        <v>243</v>
      </c>
      <c r="D64" s="145" t="s">
        <v>102</v>
      </c>
      <c r="E64" s="144"/>
      <c r="F64" s="143"/>
      <c r="G64" s="143"/>
      <c r="H64" s="143"/>
      <c r="I64" s="143"/>
      <c r="J64" s="143"/>
      <c r="K64" s="143"/>
      <c r="L64" s="143"/>
      <c r="M64" s="143"/>
      <c r="N64" s="143"/>
      <c r="O64" s="143"/>
      <c r="P64" s="143"/>
      <c r="Q64" s="143"/>
      <c r="R64" s="143"/>
      <c r="S64" s="143"/>
      <c r="T64" s="142">
        <v>0.64</v>
      </c>
    </row>
    <row r="65" spans="1:20" ht="13.5" x14ac:dyDescent="0.25">
      <c r="A65" s="440" t="s">
        <v>132</v>
      </c>
      <c r="B65" s="441"/>
      <c r="C65" s="441"/>
      <c r="D65" s="441"/>
      <c r="E65" s="441"/>
      <c r="F65" s="441"/>
      <c r="G65" s="441"/>
      <c r="H65" s="441"/>
      <c r="I65" s="441"/>
      <c r="J65" s="441"/>
      <c r="K65" s="441"/>
      <c r="L65" s="441"/>
      <c r="M65" s="441"/>
      <c r="N65" s="441"/>
      <c r="O65" s="441"/>
      <c r="P65" s="441"/>
      <c r="Q65" s="441"/>
      <c r="R65" s="441"/>
      <c r="S65" s="441"/>
      <c r="T65" s="442"/>
    </row>
    <row r="66" spans="1:20" x14ac:dyDescent="0.25">
      <c r="A66" s="153">
        <v>1</v>
      </c>
      <c r="B66" s="149"/>
      <c r="C66" s="152" t="s">
        <v>161</v>
      </c>
      <c r="D66" s="151" t="s">
        <v>12</v>
      </c>
      <c r="E66" s="150"/>
      <c r="F66" s="149"/>
      <c r="G66" s="149"/>
      <c r="H66" s="149"/>
      <c r="I66" s="149"/>
      <c r="J66" s="149"/>
      <c r="K66" s="149"/>
      <c r="L66" s="149"/>
      <c r="M66" s="149"/>
      <c r="N66" s="149"/>
      <c r="O66" s="149"/>
      <c r="P66" s="149"/>
      <c r="Q66" s="149"/>
      <c r="R66" s="149"/>
      <c r="S66" s="149"/>
      <c r="T66" s="148">
        <v>3.4</v>
      </c>
    </row>
    <row r="67" spans="1:20" ht="25.5" x14ac:dyDescent="0.25">
      <c r="A67" s="153">
        <v>2</v>
      </c>
      <c r="B67" s="149"/>
      <c r="C67" s="152" t="s">
        <v>438</v>
      </c>
      <c r="D67" s="151" t="s">
        <v>12</v>
      </c>
      <c r="E67" s="150"/>
      <c r="F67" s="149"/>
      <c r="G67" s="149"/>
      <c r="H67" s="149"/>
      <c r="I67" s="149"/>
      <c r="J67" s="149"/>
      <c r="K67" s="149"/>
      <c r="L67" s="149"/>
      <c r="M67" s="149"/>
      <c r="N67" s="149"/>
      <c r="O67" s="149"/>
      <c r="P67" s="149"/>
      <c r="Q67" s="149"/>
      <c r="R67" s="149"/>
      <c r="S67" s="149"/>
      <c r="T67" s="148">
        <v>3</v>
      </c>
    </row>
    <row r="68" spans="1:20" ht="25.5" x14ac:dyDescent="0.25">
      <c r="A68" s="153">
        <v>3</v>
      </c>
      <c r="B68" s="149"/>
      <c r="C68" s="152" t="s">
        <v>437</v>
      </c>
      <c r="D68" s="151" t="s">
        <v>12</v>
      </c>
      <c r="E68" s="150"/>
      <c r="F68" s="149"/>
      <c r="G68" s="149"/>
      <c r="H68" s="149"/>
      <c r="I68" s="149"/>
      <c r="J68" s="149"/>
      <c r="K68" s="149"/>
      <c r="L68" s="149"/>
      <c r="M68" s="149"/>
      <c r="N68" s="149"/>
      <c r="O68" s="149"/>
      <c r="P68" s="149"/>
      <c r="Q68" s="149"/>
      <c r="R68" s="149"/>
      <c r="S68" s="149"/>
      <c r="T68" s="148">
        <v>2.9</v>
      </c>
    </row>
    <row r="69" spans="1:20" x14ac:dyDescent="0.25">
      <c r="A69" s="153">
        <v>4</v>
      </c>
      <c r="B69" s="149"/>
      <c r="C69" s="152" t="s">
        <v>201</v>
      </c>
      <c r="D69" s="151" t="s">
        <v>12</v>
      </c>
      <c r="E69" s="150"/>
      <c r="F69" s="149"/>
      <c r="G69" s="149"/>
      <c r="H69" s="149"/>
      <c r="I69" s="149"/>
      <c r="J69" s="149"/>
      <c r="K69" s="149"/>
      <c r="L69" s="149"/>
      <c r="M69" s="149"/>
      <c r="N69" s="149"/>
      <c r="O69" s="149"/>
      <c r="P69" s="149"/>
      <c r="Q69" s="149"/>
      <c r="R69" s="149"/>
      <c r="S69" s="149"/>
      <c r="T69" s="148">
        <v>11.3</v>
      </c>
    </row>
    <row r="70" spans="1:20" ht="25.5" x14ac:dyDescent="0.25">
      <c r="A70" s="153">
        <v>5</v>
      </c>
      <c r="B70" s="149"/>
      <c r="C70" s="152" t="s">
        <v>435</v>
      </c>
      <c r="D70" s="151" t="s">
        <v>12</v>
      </c>
      <c r="E70" s="150"/>
      <c r="F70" s="149"/>
      <c r="G70" s="149"/>
      <c r="H70" s="149"/>
      <c r="I70" s="149"/>
      <c r="J70" s="149"/>
      <c r="K70" s="149"/>
      <c r="L70" s="149"/>
      <c r="M70" s="149"/>
      <c r="N70" s="149"/>
      <c r="O70" s="149"/>
      <c r="P70" s="149"/>
      <c r="Q70" s="149"/>
      <c r="R70" s="149"/>
      <c r="S70" s="149"/>
      <c r="T70" s="148">
        <v>141</v>
      </c>
    </row>
    <row r="71" spans="1:20" ht="26.25" thickBot="1" x14ac:dyDescent="0.3">
      <c r="A71" s="153">
        <v>6</v>
      </c>
      <c r="B71" s="149"/>
      <c r="C71" s="152" t="s">
        <v>156</v>
      </c>
      <c r="D71" s="151" t="s">
        <v>15</v>
      </c>
      <c r="E71" s="150"/>
      <c r="F71" s="149"/>
      <c r="G71" s="149"/>
      <c r="H71" s="149"/>
      <c r="I71" s="149"/>
      <c r="J71" s="149"/>
      <c r="K71" s="149"/>
      <c r="L71" s="149"/>
      <c r="M71" s="149"/>
      <c r="N71" s="149"/>
      <c r="O71" s="149"/>
      <c r="P71" s="149"/>
      <c r="Q71" s="149"/>
      <c r="R71" s="149"/>
      <c r="S71" s="149"/>
      <c r="T71" s="148">
        <v>4</v>
      </c>
    </row>
    <row r="72" spans="1:20" ht="13.5" x14ac:dyDescent="0.25">
      <c r="A72" s="437" t="s">
        <v>417</v>
      </c>
      <c r="B72" s="438"/>
      <c r="C72" s="438"/>
      <c r="D72" s="438"/>
      <c r="E72" s="438"/>
      <c r="F72" s="438"/>
      <c r="G72" s="438"/>
      <c r="H72" s="438"/>
      <c r="I72" s="438"/>
      <c r="J72" s="438"/>
      <c r="K72" s="438"/>
      <c r="L72" s="438"/>
      <c r="M72" s="438"/>
      <c r="N72" s="438"/>
      <c r="O72" s="438"/>
      <c r="P72" s="438"/>
      <c r="Q72" s="438"/>
      <c r="R72" s="438"/>
      <c r="S72" s="438"/>
      <c r="T72" s="439"/>
    </row>
    <row r="73" spans="1:20" x14ac:dyDescent="0.25">
      <c r="A73" s="153">
        <v>1</v>
      </c>
      <c r="B73" s="149"/>
      <c r="C73" s="152" t="s">
        <v>258</v>
      </c>
      <c r="D73" s="151" t="s">
        <v>101</v>
      </c>
      <c r="E73" s="150"/>
      <c r="F73" s="149"/>
      <c r="G73" s="149"/>
      <c r="H73" s="149"/>
      <c r="I73" s="149"/>
      <c r="J73" s="149"/>
      <c r="K73" s="149"/>
      <c r="L73" s="149"/>
      <c r="M73" s="149"/>
      <c r="N73" s="149"/>
      <c r="O73" s="149"/>
      <c r="P73" s="149"/>
      <c r="Q73" s="149"/>
      <c r="R73" s="149"/>
      <c r="S73" s="149"/>
      <c r="T73" s="148">
        <v>18.739999999999998</v>
      </c>
    </row>
    <row r="74" spans="1:20" ht="13.5" thickBot="1" x14ac:dyDescent="0.3">
      <c r="A74" s="147">
        <v>2</v>
      </c>
      <c r="B74" s="143"/>
      <c r="C74" s="146" t="s">
        <v>259</v>
      </c>
      <c r="D74" s="145" t="s">
        <v>101</v>
      </c>
      <c r="E74" s="144"/>
      <c r="F74" s="143"/>
      <c r="G74" s="143"/>
      <c r="H74" s="143"/>
      <c r="I74" s="143"/>
      <c r="J74" s="143"/>
      <c r="K74" s="143"/>
      <c r="L74" s="143"/>
      <c r="M74" s="143"/>
      <c r="N74" s="143"/>
      <c r="O74" s="143"/>
      <c r="P74" s="143"/>
      <c r="Q74" s="143"/>
      <c r="R74" s="143"/>
      <c r="S74" s="143"/>
      <c r="T74" s="142">
        <v>26.18</v>
      </c>
    </row>
    <row r="75" spans="1:20" ht="13.5" x14ac:dyDescent="0.25">
      <c r="A75" s="440" t="s">
        <v>416</v>
      </c>
      <c r="B75" s="441"/>
      <c r="C75" s="441"/>
      <c r="D75" s="441"/>
      <c r="E75" s="441"/>
      <c r="F75" s="441"/>
      <c r="G75" s="441"/>
      <c r="H75" s="441"/>
      <c r="I75" s="441"/>
      <c r="J75" s="441"/>
      <c r="K75" s="441"/>
      <c r="L75" s="441"/>
      <c r="M75" s="441"/>
      <c r="N75" s="441"/>
      <c r="O75" s="441"/>
      <c r="P75" s="441"/>
      <c r="Q75" s="441"/>
      <c r="R75" s="441"/>
      <c r="S75" s="441"/>
      <c r="T75" s="442"/>
    </row>
    <row r="76" spans="1:20" x14ac:dyDescent="0.25">
      <c r="A76" s="153">
        <v>1</v>
      </c>
      <c r="B76" s="149"/>
      <c r="C76" s="152" t="s">
        <v>217</v>
      </c>
      <c r="D76" s="151" t="s">
        <v>15</v>
      </c>
      <c r="E76" s="150"/>
      <c r="F76" s="149"/>
      <c r="G76" s="149"/>
      <c r="H76" s="149"/>
      <c r="I76" s="149"/>
      <c r="J76" s="149"/>
      <c r="K76" s="149"/>
      <c r="L76" s="149"/>
      <c r="M76" s="149"/>
      <c r="N76" s="149"/>
      <c r="O76" s="149"/>
      <c r="P76" s="149"/>
      <c r="Q76" s="149"/>
      <c r="R76" s="149"/>
      <c r="S76" s="149"/>
      <c r="T76" s="148">
        <v>1</v>
      </c>
    </row>
    <row r="77" spans="1:20" ht="13.5" thickBot="1" x14ac:dyDescent="0.3">
      <c r="A77" s="159">
        <v>2</v>
      </c>
      <c r="B77" s="155"/>
      <c r="C77" s="158" t="s">
        <v>218</v>
      </c>
      <c r="D77" s="157" t="s">
        <v>15</v>
      </c>
      <c r="E77" s="156"/>
      <c r="F77" s="155"/>
      <c r="G77" s="155"/>
      <c r="H77" s="155"/>
      <c r="I77" s="155"/>
      <c r="J77" s="155"/>
      <c r="K77" s="155"/>
      <c r="L77" s="155"/>
      <c r="M77" s="155"/>
      <c r="N77" s="155"/>
      <c r="O77" s="155"/>
      <c r="P77" s="155"/>
      <c r="Q77" s="155"/>
      <c r="R77" s="155"/>
      <c r="S77" s="155"/>
      <c r="T77" s="154">
        <v>1</v>
      </c>
    </row>
    <row r="78" spans="1:20" ht="13.5" x14ac:dyDescent="0.25">
      <c r="A78" s="437" t="s">
        <v>415</v>
      </c>
      <c r="B78" s="438"/>
      <c r="C78" s="438"/>
      <c r="D78" s="438"/>
      <c r="E78" s="438"/>
      <c r="F78" s="438"/>
      <c r="G78" s="438"/>
      <c r="H78" s="438"/>
      <c r="I78" s="438"/>
      <c r="J78" s="438"/>
      <c r="K78" s="438"/>
      <c r="L78" s="438"/>
      <c r="M78" s="438"/>
      <c r="N78" s="438"/>
      <c r="O78" s="438"/>
      <c r="P78" s="438"/>
      <c r="Q78" s="438"/>
      <c r="R78" s="438"/>
      <c r="S78" s="438"/>
      <c r="T78" s="439"/>
    </row>
    <row r="79" spans="1:20" ht="25.5" x14ac:dyDescent="0.25">
      <c r="A79" s="153">
        <v>1</v>
      </c>
      <c r="B79" s="149"/>
      <c r="C79" s="152" t="s">
        <v>268</v>
      </c>
      <c r="D79" s="151" t="s">
        <v>15</v>
      </c>
      <c r="E79" s="150"/>
      <c r="F79" s="149"/>
      <c r="G79" s="149"/>
      <c r="H79" s="149"/>
      <c r="I79" s="149"/>
      <c r="J79" s="149"/>
      <c r="K79" s="149"/>
      <c r="L79" s="149"/>
      <c r="M79" s="149"/>
      <c r="N79" s="149"/>
      <c r="O79" s="149"/>
      <c r="P79" s="149"/>
      <c r="Q79" s="149"/>
      <c r="R79" s="149"/>
      <c r="S79" s="149"/>
      <c r="T79" s="148">
        <v>6</v>
      </c>
    </row>
    <row r="80" spans="1:20" ht="15" customHeight="1" x14ac:dyDescent="0.25">
      <c r="A80" s="440" t="s">
        <v>131</v>
      </c>
      <c r="B80" s="441"/>
      <c r="C80" s="441"/>
      <c r="D80" s="441"/>
      <c r="E80" s="441"/>
      <c r="F80" s="441"/>
      <c r="G80" s="441"/>
      <c r="H80" s="441"/>
      <c r="I80" s="441"/>
      <c r="J80" s="441"/>
      <c r="K80" s="441"/>
      <c r="L80" s="441"/>
      <c r="M80" s="441"/>
      <c r="N80" s="441"/>
      <c r="O80" s="441"/>
      <c r="P80" s="441"/>
      <c r="Q80" s="441"/>
      <c r="R80" s="441"/>
      <c r="S80" s="441"/>
      <c r="T80" s="442"/>
    </row>
    <row r="81" spans="1:20" x14ac:dyDescent="0.25">
      <c r="A81" s="153">
        <v>1</v>
      </c>
      <c r="B81" s="149"/>
      <c r="C81" s="152" t="s">
        <v>158</v>
      </c>
      <c r="D81" s="151" t="s">
        <v>15</v>
      </c>
      <c r="E81" s="150"/>
      <c r="F81" s="149"/>
      <c r="G81" s="149"/>
      <c r="H81" s="149"/>
      <c r="I81" s="149"/>
      <c r="J81" s="149"/>
      <c r="K81" s="149"/>
      <c r="L81" s="149"/>
      <c r="M81" s="149"/>
      <c r="N81" s="149"/>
      <c r="O81" s="149"/>
      <c r="P81" s="149"/>
      <c r="Q81" s="149"/>
      <c r="R81" s="149"/>
      <c r="S81" s="149"/>
      <c r="T81" s="148">
        <v>2</v>
      </c>
    </row>
    <row r="82" spans="1:20" x14ac:dyDescent="0.25">
      <c r="A82" s="153">
        <v>2</v>
      </c>
      <c r="B82" s="149"/>
      <c r="C82" s="152" t="s">
        <v>204</v>
      </c>
      <c r="D82" s="151" t="s">
        <v>15</v>
      </c>
      <c r="E82" s="150"/>
      <c r="F82" s="149"/>
      <c r="G82" s="149"/>
      <c r="H82" s="149"/>
      <c r="I82" s="149"/>
      <c r="J82" s="149"/>
      <c r="K82" s="149"/>
      <c r="L82" s="149"/>
      <c r="M82" s="149"/>
      <c r="N82" s="149"/>
      <c r="O82" s="149"/>
      <c r="P82" s="149"/>
      <c r="Q82" s="149"/>
      <c r="R82" s="149"/>
      <c r="S82" s="149"/>
      <c r="T82" s="148">
        <v>2</v>
      </c>
    </row>
    <row r="83" spans="1:20" x14ac:dyDescent="0.25">
      <c r="A83" s="153">
        <v>3</v>
      </c>
      <c r="B83" s="149"/>
      <c r="C83" s="152" t="s">
        <v>266</v>
      </c>
      <c r="D83" s="151" t="s">
        <v>12</v>
      </c>
      <c r="E83" s="150"/>
      <c r="F83" s="149"/>
      <c r="G83" s="149"/>
      <c r="H83" s="149"/>
      <c r="I83" s="149"/>
      <c r="J83" s="149"/>
      <c r="K83" s="149"/>
      <c r="L83" s="149"/>
      <c r="M83" s="149"/>
      <c r="N83" s="149"/>
      <c r="O83" s="149"/>
      <c r="P83" s="149"/>
      <c r="Q83" s="149"/>
      <c r="R83" s="149"/>
      <c r="S83" s="149"/>
      <c r="T83" s="148">
        <v>1.26</v>
      </c>
    </row>
    <row r="84" spans="1:20" x14ac:dyDescent="0.25">
      <c r="A84" s="153">
        <v>4</v>
      </c>
      <c r="B84" s="149"/>
      <c r="C84" s="152" t="s">
        <v>262</v>
      </c>
      <c r="D84" s="151" t="s">
        <v>101</v>
      </c>
      <c r="E84" s="150"/>
      <c r="F84" s="149"/>
      <c r="G84" s="149"/>
      <c r="H84" s="149"/>
      <c r="I84" s="149"/>
      <c r="J84" s="149"/>
      <c r="K84" s="149"/>
      <c r="L84" s="149"/>
      <c r="M84" s="149"/>
      <c r="N84" s="149"/>
      <c r="O84" s="149"/>
      <c r="P84" s="149"/>
      <c r="Q84" s="149"/>
      <c r="R84" s="149"/>
      <c r="S84" s="149"/>
      <c r="T84" s="148">
        <v>0.72</v>
      </c>
    </row>
    <row r="85" spans="1:20" x14ac:dyDescent="0.25">
      <c r="A85" s="153">
        <v>5</v>
      </c>
      <c r="B85" s="149"/>
      <c r="C85" s="152" t="s">
        <v>255</v>
      </c>
      <c r="D85" s="151" t="s">
        <v>15</v>
      </c>
      <c r="E85" s="150"/>
      <c r="F85" s="149"/>
      <c r="G85" s="149"/>
      <c r="H85" s="149"/>
      <c r="I85" s="149"/>
      <c r="J85" s="149"/>
      <c r="K85" s="149"/>
      <c r="L85" s="149"/>
      <c r="M85" s="149"/>
      <c r="N85" s="149"/>
      <c r="O85" s="149"/>
      <c r="P85" s="149"/>
      <c r="Q85" s="149"/>
      <c r="R85" s="149"/>
      <c r="S85" s="149"/>
      <c r="T85" s="148">
        <v>50</v>
      </c>
    </row>
    <row r="86" spans="1:20" x14ac:dyDescent="0.25">
      <c r="A86" s="153">
        <v>6</v>
      </c>
      <c r="B86" s="149"/>
      <c r="C86" s="161" t="s">
        <v>274</v>
      </c>
      <c r="D86" s="164" t="s">
        <v>7</v>
      </c>
      <c r="E86" s="150"/>
      <c r="F86" s="149"/>
      <c r="G86" s="149"/>
      <c r="H86" s="149"/>
      <c r="I86" s="149"/>
      <c r="J86" s="149"/>
      <c r="K86" s="149"/>
      <c r="L86" s="149"/>
      <c r="M86" s="149"/>
      <c r="N86" s="149"/>
      <c r="O86" s="149"/>
      <c r="P86" s="149"/>
      <c r="Q86" s="149"/>
      <c r="R86" s="149"/>
      <c r="S86" s="149"/>
      <c r="T86" s="148">
        <v>0.1</v>
      </c>
    </row>
    <row r="87" spans="1:20" x14ac:dyDescent="0.25">
      <c r="A87" s="153">
        <v>7</v>
      </c>
      <c r="B87" s="149"/>
      <c r="C87" s="161" t="s">
        <v>249</v>
      </c>
      <c r="D87" s="164" t="s">
        <v>7</v>
      </c>
      <c r="E87" s="150"/>
      <c r="F87" s="149"/>
      <c r="G87" s="149"/>
      <c r="H87" s="149"/>
      <c r="I87" s="149"/>
      <c r="J87" s="149"/>
      <c r="K87" s="149"/>
      <c r="L87" s="149"/>
      <c r="M87" s="149"/>
      <c r="N87" s="149"/>
      <c r="O87" s="149"/>
      <c r="P87" s="149"/>
      <c r="Q87" s="149"/>
      <c r="R87" s="149"/>
      <c r="S87" s="149"/>
      <c r="T87" s="148">
        <v>0.1</v>
      </c>
    </row>
    <row r="88" spans="1:20" x14ac:dyDescent="0.25">
      <c r="A88" s="153">
        <v>8</v>
      </c>
      <c r="B88" s="149"/>
      <c r="C88" s="161" t="s">
        <v>250</v>
      </c>
      <c r="D88" s="164" t="s">
        <v>101</v>
      </c>
      <c r="E88" s="150"/>
      <c r="F88" s="149"/>
      <c r="G88" s="149"/>
      <c r="H88" s="149"/>
      <c r="I88" s="149"/>
      <c r="J88" s="149"/>
      <c r="K88" s="149"/>
      <c r="L88" s="149"/>
      <c r="M88" s="149"/>
      <c r="N88" s="149"/>
      <c r="O88" s="149"/>
      <c r="P88" s="149"/>
      <c r="Q88" s="149"/>
      <c r="R88" s="149"/>
      <c r="S88" s="149"/>
      <c r="T88" s="148">
        <v>1.3</v>
      </c>
    </row>
    <row r="89" spans="1:20" x14ac:dyDescent="0.25">
      <c r="A89" s="153">
        <v>9</v>
      </c>
      <c r="B89" s="149"/>
      <c r="C89" s="161" t="s">
        <v>251</v>
      </c>
      <c r="D89" s="164" t="s">
        <v>102</v>
      </c>
      <c r="E89" s="150"/>
      <c r="F89" s="149"/>
      <c r="G89" s="149"/>
      <c r="H89" s="149"/>
      <c r="I89" s="149"/>
      <c r="J89" s="149"/>
      <c r="K89" s="149"/>
      <c r="L89" s="149"/>
      <c r="M89" s="149"/>
      <c r="N89" s="149"/>
      <c r="O89" s="149"/>
      <c r="P89" s="149"/>
      <c r="Q89" s="149"/>
      <c r="R89" s="149"/>
      <c r="S89" s="149"/>
      <c r="T89" s="148">
        <v>10</v>
      </c>
    </row>
    <row r="90" spans="1:20" x14ac:dyDescent="0.25">
      <c r="A90" s="153">
        <v>10</v>
      </c>
      <c r="B90" s="149"/>
      <c r="C90" s="161" t="s">
        <v>252</v>
      </c>
      <c r="D90" s="164" t="s">
        <v>7</v>
      </c>
      <c r="E90" s="150"/>
      <c r="F90" s="149"/>
      <c r="G90" s="149"/>
      <c r="H90" s="149"/>
      <c r="I90" s="149"/>
      <c r="J90" s="149"/>
      <c r="K90" s="149"/>
      <c r="L90" s="149"/>
      <c r="M90" s="149"/>
      <c r="N90" s="149"/>
      <c r="O90" s="149"/>
      <c r="P90" s="149"/>
      <c r="Q90" s="149"/>
      <c r="R90" s="149"/>
      <c r="S90" s="149"/>
      <c r="T90" s="148">
        <v>1.1000000000000001</v>
      </c>
    </row>
    <row r="91" spans="1:20" x14ac:dyDescent="0.25">
      <c r="A91" s="153">
        <v>11</v>
      </c>
      <c r="B91" s="149"/>
      <c r="C91" s="161" t="s">
        <v>275</v>
      </c>
      <c r="D91" s="164" t="s">
        <v>15</v>
      </c>
      <c r="E91" s="150"/>
      <c r="F91" s="149"/>
      <c r="G91" s="149"/>
      <c r="H91" s="149"/>
      <c r="I91" s="149"/>
      <c r="J91" s="149"/>
      <c r="K91" s="149"/>
      <c r="L91" s="149"/>
      <c r="M91" s="149"/>
      <c r="N91" s="149"/>
      <c r="O91" s="149"/>
      <c r="P91" s="149"/>
      <c r="Q91" s="149"/>
      <c r="R91" s="149"/>
      <c r="S91" s="149"/>
      <c r="T91" s="148">
        <v>4</v>
      </c>
    </row>
    <row r="92" spans="1:20" x14ac:dyDescent="0.25">
      <c r="A92" s="153">
        <v>12</v>
      </c>
      <c r="B92" s="149"/>
      <c r="C92" s="161" t="s">
        <v>276</v>
      </c>
      <c r="D92" s="164" t="s">
        <v>15</v>
      </c>
      <c r="E92" s="150"/>
      <c r="F92" s="149"/>
      <c r="G92" s="149"/>
      <c r="H92" s="149"/>
      <c r="I92" s="149"/>
      <c r="J92" s="149"/>
      <c r="K92" s="149"/>
      <c r="L92" s="149"/>
      <c r="M92" s="149"/>
      <c r="N92" s="149"/>
      <c r="O92" s="149"/>
      <c r="P92" s="149"/>
      <c r="Q92" s="149"/>
      <c r="R92" s="149"/>
      <c r="S92" s="149"/>
      <c r="T92" s="148">
        <v>2</v>
      </c>
    </row>
    <row r="93" spans="1:20" ht="25.5" x14ac:dyDescent="0.25">
      <c r="A93" s="153">
        <v>13</v>
      </c>
      <c r="B93" s="149"/>
      <c r="C93" s="161" t="s">
        <v>277</v>
      </c>
      <c r="D93" s="164" t="s">
        <v>102</v>
      </c>
      <c r="E93" s="150"/>
      <c r="F93" s="149"/>
      <c r="G93" s="149"/>
      <c r="H93" s="149"/>
      <c r="I93" s="149"/>
      <c r="J93" s="149"/>
      <c r="K93" s="149"/>
      <c r="L93" s="149"/>
      <c r="M93" s="149"/>
      <c r="N93" s="149"/>
      <c r="O93" s="149"/>
      <c r="P93" s="149"/>
      <c r="Q93" s="149"/>
      <c r="R93" s="149"/>
      <c r="S93" s="149"/>
      <c r="T93" s="148">
        <v>13.74</v>
      </c>
    </row>
    <row r="94" spans="1:20" x14ac:dyDescent="0.25">
      <c r="A94" s="153">
        <v>14</v>
      </c>
      <c r="B94" s="149"/>
      <c r="C94" s="161" t="s">
        <v>233</v>
      </c>
      <c r="D94" s="164" t="s">
        <v>101</v>
      </c>
      <c r="E94" s="150"/>
      <c r="F94" s="149"/>
      <c r="G94" s="149"/>
      <c r="H94" s="149"/>
      <c r="I94" s="149"/>
      <c r="J94" s="149"/>
      <c r="K94" s="149"/>
      <c r="L94" s="149"/>
      <c r="M94" s="149"/>
      <c r="N94" s="149"/>
      <c r="O94" s="149"/>
      <c r="P94" s="149"/>
      <c r="Q94" s="149"/>
      <c r="R94" s="149"/>
      <c r="S94" s="149"/>
      <c r="T94" s="148">
        <v>3</v>
      </c>
    </row>
    <row r="95" spans="1:20" x14ac:dyDescent="0.25">
      <c r="A95" s="153">
        <v>15</v>
      </c>
      <c r="B95" s="149"/>
      <c r="C95" s="161" t="s">
        <v>234</v>
      </c>
      <c r="D95" s="164" t="s">
        <v>15</v>
      </c>
      <c r="E95" s="150"/>
      <c r="F95" s="149"/>
      <c r="G95" s="149"/>
      <c r="H95" s="149"/>
      <c r="I95" s="149"/>
      <c r="J95" s="149"/>
      <c r="K95" s="149"/>
      <c r="L95" s="149"/>
      <c r="M95" s="149"/>
      <c r="N95" s="149"/>
      <c r="O95" s="149"/>
      <c r="P95" s="149"/>
      <c r="Q95" s="149"/>
      <c r="R95" s="149"/>
      <c r="S95" s="149"/>
      <c r="T95" s="148">
        <v>2</v>
      </c>
    </row>
    <row r="96" spans="1:20" x14ac:dyDescent="0.25">
      <c r="A96" s="153">
        <v>16</v>
      </c>
      <c r="B96" s="149"/>
      <c r="C96" s="161" t="s">
        <v>235</v>
      </c>
      <c r="D96" s="164" t="s">
        <v>15</v>
      </c>
      <c r="E96" s="150"/>
      <c r="F96" s="149"/>
      <c r="G96" s="149"/>
      <c r="H96" s="149"/>
      <c r="I96" s="149"/>
      <c r="J96" s="149"/>
      <c r="K96" s="149"/>
      <c r="L96" s="149"/>
      <c r="M96" s="149"/>
      <c r="N96" s="149"/>
      <c r="O96" s="149"/>
      <c r="P96" s="149"/>
      <c r="Q96" s="149"/>
      <c r="R96" s="149"/>
      <c r="S96" s="149"/>
      <c r="T96" s="148">
        <v>10</v>
      </c>
    </row>
    <row r="97" spans="1:20" x14ac:dyDescent="0.25">
      <c r="A97" s="153">
        <v>17</v>
      </c>
      <c r="B97" s="149"/>
      <c r="C97" s="161" t="s">
        <v>236</v>
      </c>
      <c r="D97" s="164" t="s">
        <v>15</v>
      </c>
      <c r="E97" s="150"/>
      <c r="F97" s="149"/>
      <c r="G97" s="149"/>
      <c r="H97" s="149"/>
      <c r="I97" s="149"/>
      <c r="J97" s="149"/>
      <c r="K97" s="149"/>
      <c r="L97" s="149"/>
      <c r="M97" s="149"/>
      <c r="N97" s="149"/>
      <c r="O97" s="149"/>
      <c r="P97" s="149"/>
      <c r="Q97" s="149"/>
      <c r="R97" s="149"/>
      <c r="S97" s="149"/>
      <c r="T97" s="148">
        <v>2</v>
      </c>
    </row>
    <row r="98" spans="1:20" x14ac:dyDescent="0.25">
      <c r="A98" s="153">
        <v>18</v>
      </c>
      <c r="B98" s="149"/>
      <c r="C98" s="161" t="s">
        <v>223</v>
      </c>
      <c r="D98" s="164" t="s">
        <v>15</v>
      </c>
      <c r="E98" s="150"/>
      <c r="F98" s="149"/>
      <c r="G98" s="149"/>
      <c r="H98" s="149"/>
      <c r="I98" s="149"/>
      <c r="J98" s="149"/>
      <c r="K98" s="149"/>
      <c r="L98" s="149"/>
      <c r="M98" s="149"/>
      <c r="N98" s="149"/>
      <c r="O98" s="149"/>
      <c r="P98" s="149"/>
      <c r="Q98" s="149"/>
      <c r="R98" s="149"/>
      <c r="S98" s="149"/>
      <c r="T98" s="148">
        <v>2</v>
      </c>
    </row>
    <row r="99" spans="1:20" x14ac:dyDescent="0.25">
      <c r="A99" s="153">
        <v>19</v>
      </c>
      <c r="B99" s="149"/>
      <c r="C99" s="152" t="s">
        <v>409</v>
      </c>
      <c r="D99" s="151" t="s">
        <v>7</v>
      </c>
      <c r="E99" s="150"/>
      <c r="F99" s="149"/>
      <c r="G99" s="149"/>
      <c r="H99" s="149"/>
      <c r="I99" s="149"/>
      <c r="J99" s="149"/>
      <c r="K99" s="149"/>
      <c r="L99" s="149"/>
      <c r="M99" s="149"/>
      <c r="N99" s="149"/>
      <c r="O99" s="149"/>
      <c r="P99" s="149"/>
      <c r="Q99" s="149"/>
      <c r="R99" s="149"/>
      <c r="S99" s="149"/>
      <c r="T99" s="148">
        <v>1.1100000000000001</v>
      </c>
    </row>
    <row r="100" spans="1:20" x14ac:dyDescent="0.25">
      <c r="A100" s="153">
        <v>20</v>
      </c>
      <c r="B100" s="149"/>
      <c r="C100" s="161" t="s">
        <v>225</v>
      </c>
      <c r="D100" s="164" t="s">
        <v>12</v>
      </c>
      <c r="E100" s="150"/>
      <c r="F100" s="149"/>
      <c r="G100" s="149"/>
      <c r="H100" s="149"/>
      <c r="I100" s="149"/>
      <c r="J100" s="149"/>
      <c r="K100" s="149"/>
      <c r="L100" s="149"/>
      <c r="M100" s="149"/>
      <c r="N100" s="149"/>
      <c r="O100" s="149"/>
      <c r="P100" s="149"/>
      <c r="Q100" s="149"/>
      <c r="R100" s="149"/>
      <c r="S100" s="149"/>
      <c r="T100" s="148">
        <v>10</v>
      </c>
    </row>
    <row r="101" spans="1:20" x14ac:dyDescent="0.25">
      <c r="A101" s="153">
        <v>21</v>
      </c>
      <c r="B101" s="149"/>
      <c r="C101" s="161" t="s">
        <v>226</v>
      </c>
      <c r="D101" s="164" t="s">
        <v>15</v>
      </c>
      <c r="E101" s="150"/>
      <c r="F101" s="149"/>
      <c r="G101" s="149"/>
      <c r="H101" s="149"/>
      <c r="I101" s="149"/>
      <c r="J101" s="149"/>
      <c r="K101" s="149"/>
      <c r="L101" s="149"/>
      <c r="M101" s="149"/>
      <c r="N101" s="149"/>
      <c r="O101" s="149"/>
      <c r="P101" s="149"/>
      <c r="Q101" s="149"/>
      <c r="R101" s="149"/>
      <c r="S101" s="149"/>
      <c r="T101" s="148">
        <v>1</v>
      </c>
    </row>
    <row r="102" spans="1:20" x14ac:dyDescent="0.25">
      <c r="A102" s="153">
        <v>22</v>
      </c>
      <c r="B102" s="149"/>
      <c r="C102" s="161" t="s">
        <v>229</v>
      </c>
      <c r="D102" s="164" t="s">
        <v>15</v>
      </c>
      <c r="E102" s="150"/>
      <c r="F102" s="149"/>
      <c r="G102" s="149"/>
      <c r="H102" s="149"/>
      <c r="I102" s="149"/>
      <c r="J102" s="149"/>
      <c r="K102" s="149"/>
      <c r="L102" s="149"/>
      <c r="M102" s="149"/>
      <c r="N102" s="149"/>
      <c r="O102" s="149"/>
      <c r="P102" s="149"/>
      <c r="Q102" s="149"/>
      <c r="R102" s="149"/>
      <c r="S102" s="149"/>
      <c r="T102" s="148">
        <v>3</v>
      </c>
    </row>
    <row r="103" spans="1:20" x14ac:dyDescent="0.25">
      <c r="A103" s="153">
        <v>23</v>
      </c>
      <c r="B103" s="149"/>
      <c r="C103" s="161" t="s">
        <v>230</v>
      </c>
      <c r="D103" s="164" t="s">
        <v>15</v>
      </c>
      <c r="E103" s="150"/>
      <c r="F103" s="149"/>
      <c r="G103" s="149"/>
      <c r="H103" s="149"/>
      <c r="I103" s="149"/>
      <c r="J103" s="149"/>
      <c r="K103" s="149"/>
      <c r="L103" s="149"/>
      <c r="M103" s="149"/>
      <c r="N103" s="149"/>
      <c r="O103" s="149"/>
      <c r="P103" s="149"/>
      <c r="Q103" s="149"/>
      <c r="R103" s="149"/>
      <c r="S103" s="149"/>
      <c r="T103" s="148">
        <v>1</v>
      </c>
    </row>
    <row r="104" spans="1:20" x14ac:dyDescent="0.25">
      <c r="A104" s="153">
        <v>24</v>
      </c>
      <c r="B104" s="149"/>
      <c r="C104" s="161" t="s">
        <v>231</v>
      </c>
      <c r="D104" s="164" t="s">
        <v>15</v>
      </c>
      <c r="E104" s="150"/>
      <c r="F104" s="149"/>
      <c r="G104" s="149"/>
      <c r="H104" s="149"/>
      <c r="I104" s="149"/>
      <c r="J104" s="149"/>
      <c r="K104" s="149"/>
      <c r="L104" s="149"/>
      <c r="M104" s="149"/>
      <c r="N104" s="149"/>
      <c r="O104" s="149"/>
      <c r="P104" s="149"/>
      <c r="Q104" s="149"/>
      <c r="R104" s="149"/>
      <c r="S104" s="149"/>
      <c r="T104" s="148">
        <v>2</v>
      </c>
    </row>
    <row r="105" spans="1:20" ht="26.25" thickBot="1" x14ac:dyDescent="0.3">
      <c r="A105" s="153">
        <v>25</v>
      </c>
      <c r="B105" s="155"/>
      <c r="C105" s="163" t="s">
        <v>232</v>
      </c>
      <c r="D105" s="162" t="s">
        <v>15</v>
      </c>
      <c r="E105" s="156"/>
      <c r="F105" s="155"/>
      <c r="G105" s="155"/>
      <c r="H105" s="155"/>
      <c r="I105" s="155"/>
      <c r="J105" s="155"/>
      <c r="K105" s="155"/>
      <c r="L105" s="155"/>
      <c r="M105" s="155"/>
      <c r="N105" s="155"/>
      <c r="O105" s="155"/>
      <c r="P105" s="155"/>
      <c r="Q105" s="155"/>
      <c r="R105" s="155"/>
      <c r="S105" s="155"/>
      <c r="T105" s="154">
        <v>1</v>
      </c>
    </row>
    <row r="106" spans="1:20" ht="14.25" thickBot="1" x14ac:dyDescent="0.3">
      <c r="A106" s="443" t="s">
        <v>414</v>
      </c>
      <c r="B106" s="444"/>
      <c r="C106" s="444"/>
      <c r="D106" s="444"/>
      <c r="E106" s="444"/>
      <c r="F106" s="444"/>
      <c r="G106" s="444"/>
      <c r="H106" s="444"/>
      <c r="I106" s="444"/>
      <c r="J106" s="444"/>
      <c r="K106" s="444"/>
      <c r="L106" s="444"/>
      <c r="M106" s="444"/>
      <c r="N106" s="444"/>
      <c r="O106" s="444"/>
      <c r="P106" s="444"/>
      <c r="Q106" s="444"/>
      <c r="R106" s="444"/>
      <c r="S106" s="444"/>
      <c r="T106" s="445"/>
    </row>
    <row r="107" spans="1:20" ht="13.5" x14ac:dyDescent="0.25">
      <c r="A107" s="446" t="s">
        <v>432</v>
      </c>
      <c r="B107" s="447"/>
      <c r="C107" s="447"/>
      <c r="D107" s="447"/>
      <c r="E107" s="447"/>
      <c r="F107" s="447"/>
      <c r="G107" s="447"/>
      <c r="H107" s="447"/>
      <c r="I107" s="447"/>
      <c r="J107" s="447"/>
      <c r="K107" s="447"/>
      <c r="L107" s="447"/>
      <c r="M107" s="447"/>
      <c r="N107" s="447"/>
      <c r="O107" s="447"/>
      <c r="P107" s="447"/>
      <c r="Q107" s="447"/>
      <c r="R107" s="447"/>
      <c r="S107" s="447"/>
      <c r="T107" s="448"/>
    </row>
    <row r="108" spans="1:20" ht="25.5" x14ac:dyDescent="0.25">
      <c r="A108" s="202" t="s">
        <v>10</v>
      </c>
      <c r="B108" s="149"/>
      <c r="C108" s="152" t="s">
        <v>323</v>
      </c>
      <c r="D108" s="151" t="s">
        <v>15</v>
      </c>
      <c r="E108" s="150"/>
      <c r="F108" s="149"/>
      <c r="G108" s="149"/>
      <c r="H108" s="149"/>
      <c r="I108" s="149"/>
      <c r="J108" s="149"/>
      <c r="K108" s="149"/>
      <c r="L108" s="149"/>
      <c r="M108" s="149"/>
      <c r="N108" s="149"/>
      <c r="O108" s="149"/>
      <c r="P108" s="149"/>
      <c r="Q108" s="149"/>
      <c r="R108" s="149"/>
      <c r="S108" s="149"/>
      <c r="T108" s="148">
        <v>2</v>
      </c>
    </row>
    <row r="109" spans="1:20" ht="25.5" x14ac:dyDescent="0.25">
      <c r="A109" s="202" t="s">
        <v>11</v>
      </c>
      <c r="B109" s="149"/>
      <c r="C109" s="152" t="s">
        <v>324</v>
      </c>
      <c r="D109" s="151" t="s">
        <v>15</v>
      </c>
      <c r="E109" s="150"/>
      <c r="F109" s="149"/>
      <c r="G109" s="149"/>
      <c r="H109" s="149"/>
      <c r="I109" s="149"/>
      <c r="J109" s="149"/>
      <c r="K109" s="149"/>
      <c r="L109" s="149"/>
      <c r="M109" s="149"/>
      <c r="N109" s="149"/>
      <c r="O109" s="149"/>
      <c r="P109" s="149"/>
      <c r="Q109" s="149"/>
      <c r="R109" s="149"/>
      <c r="S109" s="149"/>
      <c r="T109" s="148">
        <v>2</v>
      </c>
    </row>
    <row r="110" spans="1:20" x14ac:dyDescent="0.25">
      <c r="A110" s="202" t="s">
        <v>39</v>
      </c>
      <c r="B110" s="149"/>
      <c r="C110" s="152" t="s">
        <v>325</v>
      </c>
      <c r="D110" s="151" t="s">
        <v>15</v>
      </c>
      <c r="E110" s="150"/>
      <c r="F110" s="149"/>
      <c r="G110" s="149"/>
      <c r="H110" s="149"/>
      <c r="I110" s="149"/>
      <c r="J110" s="149"/>
      <c r="K110" s="149"/>
      <c r="L110" s="149"/>
      <c r="M110" s="149"/>
      <c r="N110" s="149"/>
      <c r="O110" s="149"/>
      <c r="P110" s="149"/>
      <c r="Q110" s="149"/>
      <c r="R110" s="149"/>
      <c r="S110" s="149"/>
      <c r="T110" s="148">
        <v>2</v>
      </c>
    </row>
    <row r="111" spans="1:20" ht="13.5" thickBot="1" x14ac:dyDescent="0.3">
      <c r="A111" s="203" t="s">
        <v>13</v>
      </c>
      <c r="B111" s="155"/>
      <c r="C111" s="158" t="s">
        <v>326</v>
      </c>
      <c r="D111" s="157" t="s">
        <v>15</v>
      </c>
      <c r="E111" s="156"/>
      <c r="F111" s="155"/>
      <c r="G111" s="155"/>
      <c r="H111" s="155"/>
      <c r="I111" s="155"/>
      <c r="J111" s="155"/>
      <c r="K111" s="155"/>
      <c r="L111" s="155"/>
      <c r="M111" s="155"/>
      <c r="N111" s="155"/>
      <c r="O111" s="155"/>
      <c r="P111" s="155"/>
      <c r="Q111" s="155"/>
      <c r="R111" s="155"/>
      <c r="S111" s="155"/>
      <c r="T111" s="154">
        <v>2</v>
      </c>
    </row>
    <row r="112" spans="1:20" ht="13.5" x14ac:dyDescent="0.25">
      <c r="A112" s="437" t="s">
        <v>431</v>
      </c>
      <c r="B112" s="438"/>
      <c r="C112" s="438"/>
      <c r="D112" s="438"/>
      <c r="E112" s="438"/>
      <c r="F112" s="438"/>
      <c r="G112" s="438"/>
      <c r="H112" s="438"/>
      <c r="I112" s="438"/>
      <c r="J112" s="438"/>
      <c r="K112" s="438"/>
      <c r="L112" s="438"/>
      <c r="M112" s="438"/>
      <c r="N112" s="438"/>
      <c r="O112" s="438"/>
      <c r="P112" s="438"/>
      <c r="Q112" s="438"/>
      <c r="R112" s="438"/>
      <c r="S112" s="438"/>
      <c r="T112" s="439"/>
    </row>
    <row r="113" spans="1:20" x14ac:dyDescent="0.25">
      <c r="A113" s="153">
        <v>1</v>
      </c>
      <c r="B113" s="149"/>
      <c r="C113" s="161" t="s">
        <v>357</v>
      </c>
      <c r="D113" s="151" t="s">
        <v>15</v>
      </c>
      <c r="E113" s="150"/>
      <c r="F113" s="149"/>
      <c r="G113" s="149"/>
      <c r="H113" s="149"/>
      <c r="I113" s="149"/>
      <c r="J113" s="149"/>
      <c r="K113" s="149"/>
      <c r="L113" s="149"/>
      <c r="M113" s="149"/>
      <c r="N113" s="149"/>
      <c r="O113" s="149"/>
      <c r="P113" s="149"/>
      <c r="Q113" s="149"/>
      <c r="R113" s="149"/>
      <c r="S113" s="149"/>
      <c r="T113" s="148">
        <v>4</v>
      </c>
    </row>
    <row r="114" spans="1:20" x14ac:dyDescent="0.25">
      <c r="A114" s="153">
        <v>2</v>
      </c>
      <c r="B114" s="149"/>
      <c r="C114" s="161" t="s">
        <v>358</v>
      </c>
      <c r="D114" s="151" t="s">
        <v>15</v>
      </c>
      <c r="E114" s="150"/>
      <c r="F114" s="149"/>
      <c r="G114" s="149"/>
      <c r="H114" s="149"/>
      <c r="I114" s="149"/>
      <c r="J114" s="149"/>
      <c r="K114" s="149"/>
      <c r="L114" s="149"/>
      <c r="M114" s="149"/>
      <c r="N114" s="149"/>
      <c r="O114" s="149"/>
      <c r="P114" s="149"/>
      <c r="Q114" s="149"/>
      <c r="R114" s="149"/>
      <c r="S114" s="149"/>
      <c r="T114" s="148">
        <v>4</v>
      </c>
    </row>
    <row r="115" spans="1:20" x14ac:dyDescent="0.25">
      <c r="A115" s="153">
        <v>3</v>
      </c>
      <c r="B115" s="149"/>
      <c r="C115" s="161" t="s">
        <v>361</v>
      </c>
      <c r="D115" s="151" t="s">
        <v>15</v>
      </c>
      <c r="E115" s="150"/>
      <c r="F115" s="149"/>
      <c r="G115" s="149"/>
      <c r="H115" s="149"/>
      <c r="I115" s="149"/>
      <c r="J115" s="149"/>
      <c r="K115" s="149"/>
      <c r="L115" s="149"/>
      <c r="M115" s="149"/>
      <c r="N115" s="149"/>
      <c r="O115" s="149"/>
      <c r="P115" s="149"/>
      <c r="Q115" s="149"/>
      <c r="R115" s="149"/>
      <c r="S115" s="149"/>
      <c r="T115" s="148">
        <v>2</v>
      </c>
    </row>
    <row r="116" spans="1:20" ht="13.5" thickBot="1" x14ac:dyDescent="0.3">
      <c r="A116" s="147">
        <v>4</v>
      </c>
      <c r="B116" s="143"/>
      <c r="C116" s="160" t="s">
        <v>244</v>
      </c>
      <c r="D116" s="145" t="s">
        <v>15</v>
      </c>
      <c r="E116" s="144"/>
      <c r="F116" s="143"/>
      <c r="G116" s="143"/>
      <c r="H116" s="143"/>
      <c r="I116" s="143"/>
      <c r="J116" s="143"/>
      <c r="K116" s="143"/>
      <c r="L116" s="143"/>
      <c r="M116" s="143"/>
      <c r="N116" s="143"/>
      <c r="O116" s="143"/>
      <c r="P116" s="143"/>
      <c r="Q116" s="143"/>
      <c r="R116" s="143"/>
      <c r="S116" s="143"/>
      <c r="T116" s="142">
        <v>8</v>
      </c>
    </row>
    <row r="117" spans="1:20" ht="13.5" x14ac:dyDescent="0.25">
      <c r="A117" s="440" t="s">
        <v>132</v>
      </c>
      <c r="B117" s="441"/>
      <c r="C117" s="441"/>
      <c r="D117" s="441"/>
      <c r="E117" s="441"/>
      <c r="F117" s="441"/>
      <c r="G117" s="441"/>
      <c r="H117" s="441"/>
      <c r="I117" s="441"/>
      <c r="J117" s="441"/>
      <c r="K117" s="441"/>
      <c r="L117" s="441"/>
      <c r="M117" s="441"/>
      <c r="N117" s="441"/>
      <c r="O117" s="441"/>
      <c r="P117" s="441"/>
      <c r="Q117" s="441"/>
      <c r="R117" s="441"/>
      <c r="S117" s="441"/>
      <c r="T117" s="442"/>
    </row>
    <row r="118" spans="1:20" x14ac:dyDescent="0.25">
      <c r="A118" s="153">
        <v>1</v>
      </c>
      <c r="B118" s="149"/>
      <c r="C118" s="152" t="s">
        <v>430</v>
      </c>
      <c r="D118" s="151" t="s">
        <v>12</v>
      </c>
      <c r="E118" s="150"/>
      <c r="F118" s="149"/>
      <c r="G118" s="149"/>
      <c r="H118" s="149"/>
      <c r="I118" s="149"/>
      <c r="J118" s="149"/>
      <c r="K118" s="149"/>
      <c r="L118" s="149"/>
      <c r="M118" s="149"/>
      <c r="N118" s="149"/>
      <c r="O118" s="149"/>
      <c r="P118" s="149"/>
      <c r="Q118" s="149"/>
      <c r="R118" s="149"/>
      <c r="S118" s="149"/>
      <c r="T118" s="148">
        <v>0.5</v>
      </c>
    </row>
    <row r="119" spans="1:20" x14ac:dyDescent="0.25">
      <c r="A119" s="153">
        <v>2</v>
      </c>
      <c r="B119" s="149"/>
      <c r="C119" s="152" t="s">
        <v>429</v>
      </c>
      <c r="D119" s="151" t="s">
        <v>12</v>
      </c>
      <c r="E119" s="150"/>
      <c r="F119" s="149"/>
      <c r="G119" s="149"/>
      <c r="H119" s="149"/>
      <c r="I119" s="149"/>
      <c r="J119" s="149"/>
      <c r="K119" s="149"/>
      <c r="L119" s="149"/>
      <c r="M119" s="149"/>
      <c r="N119" s="149"/>
      <c r="O119" s="149"/>
      <c r="P119" s="149"/>
      <c r="Q119" s="149"/>
      <c r="R119" s="149"/>
      <c r="S119" s="149"/>
      <c r="T119" s="148">
        <v>3</v>
      </c>
    </row>
    <row r="120" spans="1:20" x14ac:dyDescent="0.25">
      <c r="A120" s="153">
        <v>3</v>
      </c>
      <c r="B120" s="149"/>
      <c r="C120" s="152" t="s">
        <v>428</v>
      </c>
      <c r="D120" s="151" t="s">
        <v>12</v>
      </c>
      <c r="E120" s="150"/>
      <c r="F120" s="149"/>
      <c r="G120" s="149"/>
      <c r="H120" s="149"/>
      <c r="I120" s="149"/>
      <c r="J120" s="149"/>
      <c r="K120" s="149"/>
      <c r="L120" s="149"/>
      <c r="M120" s="149"/>
      <c r="N120" s="149"/>
      <c r="O120" s="149"/>
      <c r="P120" s="149"/>
      <c r="Q120" s="149"/>
      <c r="R120" s="149"/>
      <c r="S120" s="149"/>
      <c r="T120" s="148">
        <v>3</v>
      </c>
    </row>
    <row r="121" spans="1:20" x14ac:dyDescent="0.25">
      <c r="A121" s="153">
        <v>4</v>
      </c>
      <c r="B121" s="149"/>
      <c r="C121" s="152" t="s">
        <v>426</v>
      </c>
      <c r="D121" s="151" t="s">
        <v>12</v>
      </c>
      <c r="E121" s="150"/>
      <c r="F121" s="149"/>
      <c r="G121" s="149"/>
      <c r="H121" s="149"/>
      <c r="I121" s="149"/>
      <c r="J121" s="149"/>
      <c r="K121" s="149"/>
      <c r="L121" s="149"/>
      <c r="M121" s="149"/>
      <c r="N121" s="149"/>
      <c r="O121" s="149"/>
      <c r="P121" s="149"/>
      <c r="Q121" s="149"/>
      <c r="R121" s="149"/>
      <c r="S121" s="149"/>
      <c r="T121" s="148">
        <v>3</v>
      </c>
    </row>
    <row r="122" spans="1:20" x14ac:dyDescent="0.25">
      <c r="A122" s="153">
        <v>5</v>
      </c>
      <c r="B122" s="149"/>
      <c r="C122" s="152" t="s">
        <v>425</v>
      </c>
      <c r="D122" s="151" t="s">
        <v>12</v>
      </c>
      <c r="E122" s="150"/>
      <c r="F122" s="149"/>
      <c r="G122" s="149"/>
      <c r="H122" s="149"/>
      <c r="I122" s="149"/>
      <c r="J122" s="149"/>
      <c r="K122" s="149"/>
      <c r="L122" s="149"/>
      <c r="M122" s="149"/>
      <c r="N122" s="149"/>
      <c r="O122" s="149"/>
      <c r="P122" s="149"/>
      <c r="Q122" s="149"/>
      <c r="R122" s="149"/>
      <c r="S122" s="149"/>
      <c r="T122" s="148">
        <v>2.5</v>
      </c>
    </row>
    <row r="123" spans="1:20" x14ac:dyDescent="0.25">
      <c r="A123" s="153">
        <v>6</v>
      </c>
      <c r="B123" s="149"/>
      <c r="C123" s="152" t="s">
        <v>315</v>
      </c>
      <c r="D123" s="151" t="s">
        <v>12</v>
      </c>
      <c r="E123" s="150"/>
      <c r="F123" s="149"/>
      <c r="G123" s="149"/>
      <c r="H123" s="149"/>
      <c r="I123" s="149"/>
      <c r="J123" s="149"/>
      <c r="K123" s="149"/>
      <c r="L123" s="149"/>
      <c r="M123" s="149"/>
      <c r="N123" s="149"/>
      <c r="O123" s="149"/>
      <c r="P123" s="149"/>
      <c r="Q123" s="149"/>
      <c r="R123" s="149"/>
      <c r="S123" s="149"/>
      <c r="T123" s="148">
        <v>1</v>
      </c>
    </row>
    <row r="124" spans="1:20" ht="13.5" thickBot="1" x14ac:dyDescent="0.3">
      <c r="A124" s="153">
        <v>7</v>
      </c>
      <c r="B124" s="149"/>
      <c r="C124" s="152" t="s">
        <v>422</v>
      </c>
      <c r="D124" s="151" t="s">
        <v>12</v>
      </c>
      <c r="E124" s="150"/>
      <c r="F124" s="149"/>
      <c r="G124" s="149"/>
      <c r="H124" s="149"/>
      <c r="I124" s="149"/>
      <c r="J124" s="149"/>
      <c r="K124" s="149"/>
      <c r="L124" s="149"/>
      <c r="M124" s="149"/>
      <c r="N124" s="149"/>
      <c r="O124" s="149"/>
      <c r="P124" s="149"/>
      <c r="Q124" s="149"/>
      <c r="R124" s="149"/>
      <c r="S124" s="149"/>
      <c r="T124" s="148">
        <v>34</v>
      </c>
    </row>
    <row r="125" spans="1:20" ht="13.5" x14ac:dyDescent="0.25">
      <c r="A125" s="437" t="s">
        <v>417</v>
      </c>
      <c r="B125" s="438"/>
      <c r="C125" s="438"/>
      <c r="D125" s="438"/>
      <c r="E125" s="438"/>
      <c r="F125" s="438"/>
      <c r="G125" s="438"/>
      <c r="H125" s="438"/>
      <c r="I125" s="438"/>
      <c r="J125" s="438"/>
      <c r="K125" s="438"/>
      <c r="L125" s="438"/>
      <c r="M125" s="438"/>
      <c r="N125" s="438"/>
      <c r="O125" s="438"/>
      <c r="P125" s="438"/>
      <c r="Q125" s="438"/>
      <c r="R125" s="438"/>
      <c r="S125" s="438"/>
      <c r="T125" s="439"/>
    </row>
    <row r="126" spans="1:20" ht="26.25" thickBot="1" x14ac:dyDescent="0.3">
      <c r="A126" s="147">
        <v>1</v>
      </c>
      <c r="B126" s="143"/>
      <c r="C126" s="146" t="s">
        <v>360</v>
      </c>
      <c r="D126" s="145" t="s">
        <v>7</v>
      </c>
      <c r="E126" s="144"/>
      <c r="F126" s="143"/>
      <c r="G126" s="143"/>
      <c r="H126" s="143"/>
      <c r="I126" s="143"/>
      <c r="J126" s="143"/>
      <c r="K126" s="143"/>
      <c r="L126" s="143"/>
      <c r="M126" s="143"/>
      <c r="N126" s="143"/>
      <c r="O126" s="143"/>
      <c r="P126" s="143"/>
      <c r="Q126" s="143"/>
      <c r="R126" s="143"/>
      <c r="S126" s="143"/>
      <c r="T126" s="142">
        <v>1.1000000000000001</v>
      </c>
    </row>
    <row r="127" spans="1:20" ht="13.5" x14ac:dyDescent="0.25">
      <c r="A127" s="440" t="s">
        <v>416</v>
      </c>
      <c r="B127" s="441"/>
      <c r="C127" s="441"/>
      <c r="D127" s="441"/>
      <c r="E127" s="441"/>
      <c r="F127" s="441"/>
      <c r="G127" s="441"/>
      <c r="H127" s="441"/>
      <c r="I127" s="441"/>
      <c r="J127" s="441"/>
      <c r="K127" s="441"/>
      <c r="L127" s="441"/>
      <c r="M127" s="441"/>
      <c r="N127" s="441"/>
      <c r="O127" s="441"/>
      <c r="P127" s="441"/>
      <c r="Q127" s="441"/>
      <c r="R127" s="441"/>
      <c r="S127" s="441"/>
      <c r="T127" s="442"/>
    </row>
    <row r="128" spans="1:20" x14ac:dyDescent="0.25">
      <c r="A128" s="153">
        <v>1</v>
      </c>
      <c r="B128" s="149"/>
      <c r="C128" s="152" t="s">
        <v>321</v>
      </c>
      <c r="D128" s="151" t="s">
        <v>15</v>
      </c>
      <c r="E128" s="150"/>
      <c r="F128" s="149"/>
      <c r="G128" s="149"/>
      <c r="H128" s="149"/>
      <c r="I128" s="149"/>
      <c r="J128" s="149"/>
      <c r="K128" s="149"/>
      <c r="L128" s="149"/>
      <c r="M128" s="149"/>
      <c r="N128" s="149"/>
      <c r="O128" s="149"/>
      <c r="P128" s="149"/>
      <c r="Q128" s="149"/>
      <c r="R128" s="149"/>
      <c r="S128" s="149"/>
      <c r="T128" s="148">
        <v>2</v>
      </c>
    </row>
    <row r="129" spans="1:20" x14ac:dyDescent="0.25">
      <c r="A129" s="153">
        <v>2</v>
      </c>
      <c r="B129" s="149"/>
      <c r="C129" s="152" t="s">
        <v>292</v>
      </c>
      <c r="D129" s="151" t="s">
        <v>15</v>
      </c>
      <c r="E129" s="150"/>
      <c r="F129" s="149"/>
      <c r="G129" s="149"/>
      <c r="H129" s="149"/>
      <c r="I129" s="149"/>
      <c r="J129" s="149"/>
      <c r="K129" s="149"/>
      <c r="L129" s="149"/>
      <c r="M129" s="149"/>
      <c r="N129" s="149"/>
      <c r="O129" s="149"/>
      <c r="P129" s="149"/>
      <c r="Q129" s="149"/>
      <c r="R129" s="149"/>
      <c r="S129" s="149"/>
      <c r="T129" s="148">
        <v>2</v>
      </c>
    </row>
    <row r="130" spans="1:20" x14ac:dyDescent="0.25">
      <c r="A130" s="153">
        <v>3</v>
      </c>
      <c r="B130" s="149"/>
      <c r="C130" s="152" t="s">
        <v>318</v>
      </c>
      <c r="D130" s="151" t="s">
        <v>15</v>
      </c>
      <c r="E130" s="150"/>
      <c r="F130" s="149"/>
      <c r="G130" s="149"/>
      <c r="H130" s="149"/>
      <c r="I130" s="149"/>
      <c r="J130" s="149"/>
      <c r="K130" s="149"/>
      <c r="L130" s="149"/>
      <c r="M130" s="149"/>
      <c r="N130" s="149"/>
      <c r="O130" s="149"/>
      <c r="P130" s="149"/>
      <c r="Q130" s="149"/>
      <c r="R130" s="149"/>
      <c r="S130" s="149"/>
      <c r="T130" s="148">
        <v>2</v>
      </c>
    </row>
    <row r="131" spans="1:20" x14ac:dyDescent="0.25">
      <c r="A131" s="153">
        <v>4</v>
      </c>
      <c r="B131" s="149"/>
      <c r="C131" s="152" t="s">
        <v>291</v>
      </c>
      <c r="D131" s="151" t="s">
        <v>15</v>
      </c>
      <c r="E131" s="150"/>
      <c r="F131" s="149"/>
      <c r="G131" s="149"/>
      <c r="H131" s="149"/>
      <c r="I131" s="149"/>
      <c r="J131" s="149"/>
      <c r="K131" s="149"/>
      <c r="L131" s="149"/>
      <c r="M131" s="149"/>
      <c r="N131" s="149"/>
      <c r="O131" s="149"/>
      <c r="P131" s="149"/>
      <c r="Q131" s="149"/>
      <c r="R131" s="149"/>
      <c r="S131" s="149"/>
      <c r="T131" s="148">
        <v>2</v>
      </c>
    </row>
    <row r="132" spans="1:20" x14ac:dyDescent="0.25">
      <c r="A132" s="153">
        <v>5</v>
      </c>
      <c r="B132" s="149"/>
      <c r="C132" s="152" t="s">
        <v>290</v>
      </c>
      <c r="D132" s="151" t="s">
        <v>15</v>
      </c>
      <c r="E132" s="150"/>
      <c r="F132" s="149"/>
      <c r="G132" s="149"/>
      <c r="H132" s="149"/>
      <c r="I132" s="149"/>
      <c r="J132" s="149"/>
      <c r="K132" s="149"/>
      <c r="L132" s="149"/>
      <c r="M132" s="149"/>
      <c r="N132" s="149"/>
      <c r="O132" s="149"/>
      <c r="P132" s="149"/>
      <c r="Q132" s="149"/>
      <c r="R132" s="149"/>
      <c r="S132" s="149"/>
      <c r="T132" s="148">
        <v>1</v>
      </c>
    </row>
    <row r="133" spans="1:20" ht="13.5" thickBot="1" x14ac:dyDescent="0.3">
      <c r="A133" s="153">
        <v>6</v>
      </c>
      <c r="B133" s="149"/>
      <c r="C133" s="152" t="s">
        <v>316</v>
      </c>
      <c r="D133" s="151" t="s">
        <v>15</v>
      </c>
      <c r="E133" s="150"/>
      <c r="F133" s="149"/>
      <c r="G133" s="149"/>
      <c r="H133" s="149"/>
      <c r="I133" s="149"/>
      <c r="J133" s="149"/>
      <c r="K133" s="149"/>
      <c r="L133" s="149"/>
      <c r="M133" s="149"/>
      <c r="N133" s="149"/>
      <c r="O133" s="149"/>
      <c r="P133" s="149"/>
      <c r="Q133" s="149"/>
      <c r="R133" s="149"/>
      <c r="S133" s="149"/>
      <c r="T133" s="148">
        <v>2</v>
      </c>
    </row>
    <row r="134" spans="1:20" ht="13.5" x14ac:dyDescent="0.25">
      <c r="A134" s="437" t="s">
        <v>415</v>
      </c>
      <c r="B134" s="438"/>
      <c r="C134" s="438"/>
      <c r="D134" s="438"/>
      <c r="E134" s="438"/>
      <c r="F134" s="438"/>
      <c r="G134" s="438"/>
      <c r="H134" s="438"/>
      <c r="I134" s="438"/>
      <c r="J134" s="438"/>
      <c r="K134" s="438"/>
      <c r="L134" s="438"/>
      <c r="M134" s="438"/>
      <c r="N134" s="438"/>
      <c r="O134" s="438"/>
      <c r="P134" s="438"/>
      <c r="Q134" s="438"/>
      <c r="R134" s="438"/>
      <c r="S134" s="438"/>
      <c r="T134" s="439"/>
    </row>
    <row r="135" spans="1:20" x14ac:dyDescent="0.25">
      <c r="A135" s="153">
        <v>1</v>
      </c>
      <c r="B135" s="149"/>
      <c r="C135" s="152" t="s">
        <v>293</v>
      </c>
      <c r="D135" s="151" t="s">
        <v>15</v>
      </c>
      <c r="E135" s="150"/>
      <c r="F135" s="149"/>
      <c r="G135" s="149"/>
      <c r="H135" s="149"/>
      <c r="I135" s="149"/>
      <c r="J135" s="149"/>
      <c r="K135" s="149"/>
      <c r="L135" s="149"/>
      <c r="M135" s="149"/>
      <c r="N135" s="149"/>
      <c r="O135" s="149"/>
      <c r="P135" s="149"/>
      <c r="Q135" s="149"/>
      <c r="R135" s="149"/>
      <c r="S135" s="149"/>
      <c r="T135" s="148">
        <v>4</v>
      </c>
    </row>
    <row r="136" spans="1:20" x14ac:dyDescent="0.25">
      <c r="A136" s="153">
        <v>2</v>
      </c>
      <c r="B136" s="149"/>
      <c r="C136" s="152" t="s">
        <v>294</v>
      </c>
      <c r="D136" s="151" t="s">
        <v>15</v>
      </c>
      <c r="E136" s="150"/>
      <c r="F136" s="149"/>
      <c r="G136" s="149"/>
      <c r="H136" s="149"/>
      <c r="I136" s="149"/>
      <c r="J136" s="149"/>
      <c r="K136" s="149"/>
      <c r="L136" s="149"/>
      <c r="M136" s="149"/>
      <c r="N136" s="149"/>
      <c r="O136" s="149"/>
      <c r="P136" s="149"/>
      <c r="Q136" s="149"/>
      <c r="R136" s="149"/>
      <c r="S136" s="149"/>
      <c r="T136" s="148">
        <v>1</v>
      </c>
    </row>
    <row r="137" spans="1:20" x14ac:dyDescent="0.25">
      <c r="A137" s="153">
        <v>3</v>
      </c>
      <c r="B137" s="149"/>
      <c r="C137" s="152" t="s">
        <v>295</v>
      </c>
      <c r="D137" s="151" t="s">
        <v>15</v>
      </c>
      <c r="E137" s="150"/>
      <c r="F137" s="149"/>
      <c r="G137" s="149"/>
      <c r="H137" s="149"/>
      <c r="I137" s="149"/>
      <c r="J137" s="149"/>
      <c r="K137" s="149"/>
      <c r="L137" s="149"/>
      <c r="M137" s="149"/>
      <c r="N137" s="149"/>
      <c r="O137" s="149"/>
      <c r="P137" s="149"/>
      <c r="Q137" s="149"/>
      <c r="R137" s="149"/>
      <c r="S137" s="149"/>
      <c r="T137" s="148">
        <v>8</v>
      </c>
    </row>
    <row r="138" spans="1:20" x14ac:dyDescent="0.25">
      <c r="A138" s="153">
        <v>4</v>
      </c>
      <c r="B138" s="149"/>
      <c r="C138" s="152" t="s">
        <v>298</v>
      </c>
      <c r="D138" s="151" t="s">
        <v>15</v>
      </c>
      <c r="E138" s="150"/>
      <c r="F138" s="149"/>
      <c r="G138" s="149"/>
      <c r="H138" s="149"/>
      <c r="I138" s="149"/>
      <c r="J138" s="149"/>
      <c r="K138" s="149"/>
      <c r="L138" s="149"/>
      <c r="M138" s="149"/>
      <c r="N138" s="149"/>
      <c r="O138" s="149"/>
      <c r="P138" s="149"/>
      <c r="Q138" s="149"/>
      <c r="R138" s="149"/>
      <c r="S138" s="149"/>
      <c r="T138" s="148">
        <v>1</v>
      </c>
    </row>
    <row r="139" spans="1:20" ht="13.5" x14ac:dyDescent="0.25">
      <c r="A139" s="440" t="s">
        <v>131</v>
      </c>
      <c r="B139" s="441"/>
      <c r="C139" s="441"/>
      <c r="D139" s="441"/>
      <c r="E139" s="441"/>
      <c r="F139" s="441"/>
      <c r="G139" s="441"/>
      <c r="H139" s="441"/>
      <c r="I139" s="441"/>
      <c r="J139" s="441"/>
      <c r="K139" s="441"/>
      <c r="L139" s="441"/>
      <c r="M139" s="441"/>
      <c r="N139" s="441"/>
      <c r="O139" s="441"/>
      <c r="P139" s="441"/>
      <c r="Q139" s="441"/>
      <c r="R139" s="441"/>
      <c r="S139" s="441"/>
      <c r="T139" s="442"/>
    </row>
    <row r="140" spans="1:20" x14ac:dyDescent="0.25">
      <c r="A140" s="153">
        <v>1</v>
      </c>
      <c r="B140" s="149"/>
      <c r="C140" s="152" t="s">
        <v>363</v>
      </c>
      <c r="D140" s="151" t="s">
        <v>21</v>
      </c>
      <c r="E140" s="150"/>
      <c r="F140" s="149"/>
      <c r="G140" s="149"/>
      <c r="H140" s="149"/>
      <c r="I140" s="149"/>
      <c r="J140" s="149"/>
      <c r="K140" s="149"/>
      <c r="L140" s="149"/>
      <c r="M140" s="149"/>
      <c r="N140" s="149"/>
      <c r="O140" s="149"/>
      <c r="P140" s="149"/>
      <c r="Q140" s="149"/>
      <c r="R140" s="149"/>
      <c r="S140" s="149"/>
      <c r="T140" s="148">
        <v>0.109</v>
      </c>
    </row>
    <row r="141" spans="1:20" ht="25.5" x14ac:dyDescent="0.25">
      <c r="A141" s="153">
        <v>2</v>
      </c>
      <c r="B141" s="149"/>
      <c r="C141" s="152" t="s">
        <v>364</v>
      </c>
      <c r="D141" s="151" t="s">
        <v>21</v>
      </c>
      <c r="E141" s="150"/>
      <c r="F141" s="149"/>
      <c r="G141" s="149"/>
      <c r="H141" s="149"/>
      <c r="I141" s="149"/>
      <c r="J141" s="149"/>
      <c r="K141" s="149"/>
      <c r="L141" s="149"/>
      <c r="M141" s="149"/>
      <c r="N141" s="149"/>
      <c r="O141" s="149"/>
      <c r="P141" s="149"/>
      <c r="Q141" s="149"/>
      <c r="R141" s="149"/>
      <c r="S141" s="149"/>
      <c r="T141" s="148">
        <v>8.0000000000000007E-5</v>
      </c>
    </row>
    <row r="142" spans="1:20" x14ac:dyDescent="0.25">
      <c r="A142" s="153">
        <v>3</v>
      </c>
      <c r="B142" s="149"/>
      <c r="C142" s="152" t="s">
        <v>365</v>
      </c>
      <c r="D142" s="151" t="s">
        <v>21</v>
      </c>
      <c r="E142" s="150"/>
      <c r="F142" s="149"/>
      <c r="G142" s="149"/>
      <c r="H142" s="149"/>
      <c r="I142" s="149"/>
      <c r="J142" s="149"/>
      <c r="K142" s="149"/>
      <c r="L142" s="149"/>
      <c r="M142" s="149"/>
      <c r="N142" s="149"/>
      <c r="O142" s="149"/>
      <c r="P142" s="149"/>
      <c r="Q142" s="149"/>
      <c r="R142" s="149"/>
      <c r="S142" s="149"/>
      <c r="T142" s="148">
        <v>8.5999999999999993E-2</v>
      </c>
    </row>
    <row r="143" spans="1:20" x14ac:dyDescent="0.25">
      <c r="A143" s="153">
        <v>4</v>
      </c>
      <c r="B143" s="149"/>
      <c r="C143" s="152" t="s">
        <v>303</v>
      </c>
      <c r="D143" s="151" t="s">
        <v>101</v>
      </c>
      <c r="E143" s="150"/>
      <c r="F143" s="149"/>
      <c r="G143" s="149"/>
      <c r="H143" s="149"/>
      <c r="I143" s="149"/>
      <c r="J143" s="149"/>
      <c r="K143" s="149"/>
      <c r="L143" s="149"/>
      <c r="M143" s="149"/>
      <c r="N143" s="149"/>
      <c r="O143" s="149"/>
      <c r="P143" s="149"/>
      <c r="Q143" s="149"/>
      <c r="R143" s="149"/>
      <c r="S143" s="149"/>
      <c r="T143" s="148">
        <v>2.5</v>
      </c>
    </row>
    <row r="144" spans="1:20" x14ac:dyDescent="0.25">
      <c r="A144" s="153">
        <v>5</v>
      </c>
      <c r="B144" s="149"/>
      <c r="C144" s="152" t="s">
        <v>304</v>
      </c>
      <c r="D144" s="151" t="s">
        <v>101</v>
      </c>
      <c r="E144" s="150"/>
      <c r="F144" s="149"/>
      <c r="G144" s="149"/>
      <c r="H144" s="149"/>
      <c r="I144" s="149"/>
      <c r="J144" s="149"/>
      <c r="K144" s="149"/>
      <c r="L144" s="149"/>
      <c r="M144" s="149"/>
      <c r="N144" s="149"/>
      <c r="O144" s="149"/>
      <c r="P144" s="149"/>
      <c r="Q144" s="149"/>
      <c r="R144" s="149"/>
      <c r="S144" s="149"/>
      <c r="T144" s="148">
        <v>2</v>
      </c>
    </row>
    <row r="145" spans="1:20" x14ac:dyDescent="0.25">
      <c r="A145" s="153">
        <v>6</v>
      </c>
      <c r="B145" s="149"/>
      <c r="C145" s="152" t="s">
        <v>307</v>
      </c>
      <c r="D145" s="151" t="s">
        <v>102</v>
      </c>
      <c r="E145" s="150"/>
      <c r="F145" s="149"/>
      <c r="G145" s="149"/>
      <c r="H145" s="149"/>
      <c r="I145" s="149"/>
      <c r="J145" s="149"/>
      <c r="K145" s="149"/>
      <c r="L145" s="149"/>
      <c r="M145" s="149"/>
      <c r="N145" s="149"/>
      <c r="O145" s="149"/>
      <c r="P145" s="149"/>
      <c r="Q145" s="149"/>
      <c r="R145" s="149"/>
      <c r="S145" s="149"/>
      <c r="T145" s="148">
        <v>25</v>
      </c>
    </row>
    <row r="146" spans="1:20" x14ac:dyDescent="0.25">
      <c r="A146" s="153">
        <v>7</v>
      </c>
      <c r="B146" s="149"/>
      <c r="C146" s="152" t="s">
        <v>308</v>
      </c>
      <c r="D146" s="151" t="s">
        <v>101</v>
      </c>
      <c r="E146" s="150"/>
      <c r="F146" s="149"/>
      <c r="G146" s="149"/>
      <c r="H146" s="149"/>
      <c r="I146" s="149"/>
      <c r="J146" s="149"/>
      <c r="K146" s="149"/>
      <c r="L146" s="149"/>
      <c r="M146" s="149"/>
      <c r="N146" s="149"/>
      <c r="O146" s="149"/>
      <c r="P146" s="149"/>
      <c r="Q146" s="149"/>
      <c r="R146" s="149"/>
      <c r="S146" s="149"/>
      <c r="T146" s="148">
        <v>2.5</v>
      </c>
    </row>
    <row r="147" spans="1:20" x14ac:dyDescent="0.25">
      <c r="A147" s="153">
        <v>8</v>
      </c>
      <c r="B147" s="149"/>
      <c r="C147" s="152" t="s">
        <v>327</v>
      </c>
      <c r="D147" s="151" t="s">
        <v>15</v>
      </c>
      <c r="E147" s="150"/>
      <c r="F147" s="149"/>
      <c r="G147" s="149"/>
      <c r="H147" s="149"/>
      <c r="I147" s="149"/>
      <c r="J147" s="149"/>
      <c r="K147" s="149"/>
      <c r="L147" s="149"/>
      <c r="M147" s="149"/>
      <c r="N147" s="149"/>
      <c r="O147" s="149"/>
      <c r="P147" s="149"/>
      <c r="Q147" s="149"/>
      <c r="R147" s="149"/>
      <c r="S147" s="149"/>
      <c r="T147" s="148">
        <v>2</v>
      </c>
    </row>
    <row r="148" spans="1:20" ht="13.5" thickBot="1" x14ac:dyDescent="0.3">
      <c r="A148" s="147">
        <v>9</v>
      </c>
      <c r="B148" s="143"/>
      <c r="C148" s="146" t="s">
        <v>317</v>
      </c>
      <c r="D148" s="145" t="s">
        <v>15</v>
      </c>
      <c r="E148" s="144"/>
      <c r="F148" s="143"/>
      <c r="G148" s="143"/>
      <c r="H148" s="143"/>
      <c r="I148" s="143"/>
      <c r="J148" s="143"/>
      <c r="K148" s="143"/>
      <c r="L148" s="143"/>
      <c r="M148" s="143"/>
      <c r="N148" s="143"/>
      <c r="O148" s="143"/>
      <c r="P148" s="143"/>
      <c r="Q148" s="143"/>
      <c r="R148" s="143"/>
      <c r="S148" s="143"/>
      <c r="T148" s="142">
        <v>2</v>
      </c>
    </row>
    <row r="149" spans="1:20" x14ac:dyDescent="0.25">
      <c r="A149" s="141"/>
      <c r="C149" s="140"/>
      <c r="D149" s="137"/>
      <c r="E149" s="139"/>
      <c r="T149" s="139"/>
    </row>
    <row r="150" spans="1:20" x14ac:dyDescent="0.25">
      <c r="C150" s="138"/>
      <c r="D150" s="137"/>
    </row>
    <row r="151" spans="1:20" x14ac:dyDescent="0.25">
      <c r="C151" s="138"/>
      <c r="D151" s="137"/>
    </row>
    <row r="152" spans="1:20" s="133" customFormat="1" ht="16.5" thickBot="1" x14ac:dyDescent="0.3">
      <c r="A152" s="195" t="s">
        <v>30</v>
      </c>
      <c r="B152" s="134"/>
      <c r="C152" s="194"/>
      <c r="D152" s="194"/>
      <c r="E152" s="194"/>
      <c r="F152" s="135"/>
      <c r="G152" s="135"/>
      <c r="H152" s="135"/>
      <c r="I152" s="135"/>
      <c r="J152" s="135"/>
      <c r="K152" s="135"/>
      <c r="L152" s="135"/>
      <c r="M152" s="135"/>
      <c r="N152" s="135"/>
      <c r="O152" s="135"/>
      <c r="P152" s="135"/>
      <c r="Q152" s="135"/>
      <c r="R152" s="135"/>
      <c r="S152" s="134"/>
      <c r="T152" s="193" t="s">
        <v>130</v>
      </c>
    </row>
    <row r="153" spans="1:20" s="133" customFormat="1" ht="15.75" x14ac:dyDescent="0.25">
      <c r="A153" s="134"/>
      <c r="B153" s="134"/>
      <c r="C153" s="195"/>
      <c r="D153" s="195"/>
      <c r="E153" s="195"/>
      <c r="F153" s="136"/>
      <c r="G153" s="135"/>
      <c r="H153" s="135"/>
      <c r="I153" s="135"/>
      <c r="J153" s="135"/>
      <c r="K153" s="135"/>
      <c r="L153" s="135"/>
      <c r="M153" s="135"/>
      <c r="N153" s="135"/>
      <c r="O153" s="135"/>
      <c r="P153" s="135"/>
      <c r="Q153" s="135"/>
      <c r="R153" s="135"/>
      <c r="S153" s="134"/>
      <c r="T153" s="195"/>
    </row>
    <row r="154" spans="1:20" ht="16.5" thickBot="1" x14ac:dyDescent="0.3">
      <c r="A154" s="195" t="s">
        <v>145</v>
      </c>
      <c r="C154" s="194"/>
      <c r="D154" s="194"/>
      <c r="E154" s="194"/>
      <c r="T154" s="193" t="s">
        <v>147</v>
      </c>
    </row>
  </sheetData>
  <mergeCells count="43">
    <mergeCell ref="A11:T12"/>
    <mergeCell ref="A13:T13"/>
    <mergeCell ref="C14:T14"/>
    <mergeCell ref="A15:A18"/>
    <mergeCell ref="B15:B18"/>
    <mergeCell ref="C15:C18"/>
    <mergeCell ref="D15:D18"/>
    <mergeCell ref="T15:T17"/>
    <mergeCell ref="I15:I18"/>
    <mergeCell ref="J15:J18"/>
    <mergeCell ref="A65:T65"/>
    <mergeCell ref="N15:N18"/>
    <mergeCell ref="O15:O18"/>
    <mergeCell ref="P15:P18"/>
    <mergeCell ref="Q15:Q18"/>
    <mergeCell ref="R15:R18"/>
    <mergeCell ref="S15:S18"/>
    <mergeCell ref="E15:E18"/>
    <mergeCell ref="F15:F18"/>
    <mergeCell ref="G15:G18"/>
    <mergeCell ref="A19:T19"/>
    <mergeCell ref="A20:T20"/>
    <mergeCell ref="A24:T24"/>
    <mergeCell ref="A28:T28"/>
    <mergeCell ref="A45:T45"/>
    <mergeCell ref="H15:H18"/>
    <mergeCell ref="A50:T50"/>
    <mergeCell ref="A60:T60"/>
    <mergeCell ref="K15:K18"/>
    <mergeCell ref="L15:L18"/>
    <mergeCell ref="M15:M18"/>
    <mergeCell ref="A139:T139"/>
    <mergeCell ref="A80:T80"/>
    <mergeCell ref="A106:T106"/>
    <mergeCell ref="A107:T107"/>
    <mergeCell ref="A112:T112"/>
    <mergeCell ref="A117:T117"/>
    <mergeCell ref="A125:T125"/>
    <mergeCell ref="A72:T72"/>
    <mergeCell ref="A75:T75"/>
    <mergeCell ref="A127:T127"/>
    <mergeCell ref="A134:T134"/>
    <mergeCell ref="A78:T78"/>
  </mergeCells>
  <conditionalFormatting sqref="H29">
    <cfRule type="cellIs" dxfId="0" priority="1" operator="lessThan">
      <formula>0</formula>
    </cfRule>
  </conditionalFormatting>
  <printOptions horizontalCentered="1"/>
  <pageMargins left="0.23622047244094491" right="0.23622047244094491" top="0.55118110236220474" bottom="0.55118110236220474" header="0.31496062992125984" footer="0.31496062992125984"/>
  <pageSetup paperSize="9" scale="70" fitToHeight="0" orientation="portrait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AD4BE-6006-4C82-B1A8-953122C948BD}">
  <sheetPr>
    <pageSetUpPr fitToPage="1"/>
  </sheetPr>
  <dimension ref="A1:AE88"/>
  <sheetViews>
    <sheetView view="pageBreakPreview" topLeftCell="A37" zoomScale="130" zoomScaleNormal="100" zoomScaleSheetLayoutView="130" workbookViewId="0">
      <selection activeCell="C12" sqref="C12:C13"/>
    </sheetView>
  </sheetViews>
  <sheetFormatPr defaultColWidth="9.140625" defaultRowHeight="15" x14ac:dyDescent="0.25"/>
  <cols>
    <col min="1" max="1" width="6" style="1" customWidth="1"/>
    <col min="2" max="2" width="17.7109375" style="5" customWidth="1"/>
    <col min="3" max="3" width="84.28515625" style="1" customWidth="1"/>
    <col min="4" max="4" width="8.85546875" style="1" customWidth="1"/>
    <col min="5" max="5" width="13.85546875" style="1" bestFit="1" customWidth="1"/>
    <col min="6" max="6" width="14.85546875" style="2" hidden="1" customWidth="1"/>
    <col min="7" max="8" width="11.42578125" style="2" hidden="1" customWidth="1"/>
    <col min="9" max="9" width="0" style="2" hidden="1" customWidth="1"/>
    <col min="10" max="16384" width="9.140625" style="2"/>
  </cols>
  <sheetData>
    <row r="1" spans="1:9" ht="18.75" x14ac:dyDescent="0.25">
      <c r="A1" s="7"/>
      <c r="B1" s="7"/>
      <c r="C1" s="7"/>
      <c r="E1" s="8" t="s">
        <v>24</v>
      </c>
    </row>
    <row r="2" spans="1:9" ht="15.75" x14ac:dyDescent="0.25">
      <c r="A2" s="9" t="s">
        <v>25</v>
      </c>
      <c r="B2" s="9"/>
      <c r="C2" s="9"/>
      <c r="E2" s="11" t="s">
        <v>26</v>
      </c>
    </row>
    <row r="3" spans="1:9" ht="15.75" x14ac:dyDescent="0.25">
      <c r="A3" s="12" t="s">
        <v>32</v>
      </c>
      <c r="B3" s="12"/>
      <c r="C3" s="12"/>
      <c r="E3" s="10"/>
    </row>
    <row r="4" spans="1:9" ht="15.75" x14ac:dyDescent="0.25">
      <c r="A4" s="9" t="s">
        <v>27</v>
      </c>
      <c r="B4" s="9"/>
      <c r="C4" s="9"/>
      <c r="E4" s="11" t="s">
        <v>28</v>
      </c>
    </row>
    <row r="5" spans="1:9" ht="15.75" x14ac:dyDescent="0.25">
      <c r="A5" s="12" t="s">
        <v>33</v>
      </c>
      <c r="B5" s="12"/>
      <c r="C5" s="12"/>
      <c r="E5" s="13"/>
    </row>
    <row r="6" spans="1:9" ht="15.75" x14ac:dyDescent="0.25">
      <c r="A6" s="12" t="s">
        <v>34</v>
      </c>
      <c r="B6" s="12"/>
      <c r="C6" s="12"/>
      <c r="E6" s="11" t="s">
        <v>456</v>
      </c>
    </row>
    <row r="7" spans="1:9" ht="15.75" x14ac:dyDescent="0.25">
      <c r="A7" s="14" t="s">
        <v>35</v>
      </c>
      <c r="B7" s="14"/>
      <c r="C7" s="14"/>
      <c r="E7" s="11"/>
    </row>
    <row r="8" spans="1:9" ht="15.75" x14ac:dyDescent="0.25">
      <c r="A8" s="14" t="s">
        <v>127</v>
      </c>
      <c r="B8" s="14"/>
      <c r="C8" s="14"/>
      <c r="E8" s="11"/>
    </row>
    <row r="9" spans="1:9" ht="27.75" x14ac:dyDescent="0.4">
      <c r="A9" s="15"/>
      <c r="B9" s="15"/>
      <c r="C9" s="15"/>
      <c r="E9" s="11" t="s">
        <v>29</v>
      </c>
    </row>
    <row r="10" spans="1:9" ht="15" customHeight="1" x14ac:dyDescent="0.25">
      <c r="A10" s="420" t="s">
        <v>510</v>
      </c>
      <c r="B10" s="420"/>
      <c r="C10" s="420"/>
      <c r="D10" s="420"/>
      <c r="E10" s="420"/>
    </row>
    <row r="11" spans="1:9" ht="22.5" customHeight="1" thickBot="1" x14ac:dyDescent="0.3">
      <c r="A11" s="421" t="s">
        <v>150</v>
      </c>
      <c r="B11" s="421"/>
      <c r="C11" s="421"/>
      <c r="D11" s="421"/>
      <c r="E11" s="421"/>
    </row>
    <row r="12" spans="1:9" s="3" customFormat="1" ht="15" customHeight="1" x14ac:dyDescent="0.25">
      <c r="A12" s="412" t="s">
        <v>0</v>
      </c>
      <c r="B12" s="16" t="s">
        <v>1</v>
      </c>
      <c r="C12" s="412" t="s">
        <v>2</v>
      </c>
      <c r="D12" s="412" t="s">
        <v>3</v>
      </c>
      <c r="E12" s="412" t="s">
        <v>4</v>
      </c>
    </row>
    <row r="13" spans="1:9" ht="15.75" thickBot="1" x14ac:dyDescent="0.3">
      <c r="A13" s="413"/>
      <c r="B13" s="17" t="s">
        <v>5</v>
      </c>
      <c r="C13" s="413"/>
      <c r="D13" s="413"/>
      <c r="E13" s="414"/>
    </row>
    <row r="14" spans="1:9" ht="15.75" thickBot="1" x14ac:dyDescent="0.3">
      <c r="A14" s="190"/>
      <c r="B14" s="96"/>
      <c r="C14" s="191"/>
      <c r="D14" s="192"/>
      <c r="E14" s="189"/>
    </row>
    <row r="15" spans="1:9" customFormat="1" ht="15.75" thickBot="1" x14ac:dyDescent="0.3">
      <c r="A15" s="408" t="s">
        <v>410</v>
      </c>
      <c r="B15" s="410"/>
      <c r="C15" s="410"/>
      <c r="D15" s="410"/>
      <c r="E15" s="411"/>
      <c r="F15" s="65"/>
      <c r="G15" s="62"/>
      <c r="H15" s="57"/>
      <c r="I15" s="207"/>
    </row>
    <row r="16" spans="1:9" ht="22.5" customHeight="1" x14ac:dyDescent="0.25">
      <c r="A16" s="33"/>
      <c r="B16" s="34" t="s">
        <v>6</v>
      </c>
      <c r="C16" s="32" t="s">
        <v>184</v>
      </c>
      <c r="D16" s="74"/>
      <c r="E16" s="35"/>
    </row>
    <row r="17" spans="1:9" customFormat="1" ht="25.5" x14ac:dyDescent="0.25">
      <c r="A17" s="36" t="s">
        <v>10</v>
      </c>
      <c r="B17" s="52"/>
      <c r="C17" s="51" t="s">
        <v>287</v>
      </c>
      <c r="D17" s="38" t="s">
        <v>12</v>
      </c>
      <c r="E17" s="48">
        <f>E18</f>
        <v>3</v>
      </c>
      <c r="F17" s="66"/>
      <c r="G17" s="59"/>
      <c r="H17" s="60"/>
      <c r="I17" s="206"/>
    </row>
    <row r="18" spans="1:9" customFormat="1" x14ac:dyDescent="0.25">
      <c r="A18" s="40" t="s">
        <v>48</v>
      </c>
      <c r="B18" s="46"/>
      <c r="C18" s="47" t="s">
        <v>284</v>
      </c>
      <c r="D18" s="49" t="s">
        <v>12</v>
      </c>
      <c r="E18" s="50">
        <v>3</v>
      </c>
      <c r="F18" s="65"/>
      <c r="G18" s="62"/>
      <c r="H18" s="57"/>
      <c r="I18" s="207"/>
    </row>
    <row r="19" spans="1:9" customFormat="1" ht="25.5" x14ac:dyDescent="0.25">
      <c r="A19" s="36" t="s">
        <v>11</v>
      </c>
      <c r="B19" s="52"/>
      <c r="C19" s="51" t="s">
        <v>288</v>
      </c>
      <c r="D19" s="38" t="s">
        <v>12</v>
      </c>
      <c r="E19" s="48">
        <f>E20</f>
        <v>12.28</v>
      </c>
      <c r="F19" s="66"/>
      <c r="G19" s="59"/>
      <c r="H19" s="60"/>
      <c r="I19" s="206"/>
    </row>
    <row r="20" spans="1:9" customFormat="1" x14ac:dyDescent="0.25">
      <c r="A20" s="40" t="s">
        <v>50</v>
      </c>
      <c r="B20" s="46"/>
      <c r="C20" s="47" t="s">
        <v>285</v>
      </c>
      <c r="D20" s="49" t="s">
        <v>12</v>
      </c>
      <c r="E20" s="50">
        <v>12.28</v>
      </c>
      <c r="F20" s="65"/>
      <c r="G20" s="62"/>
      <c r="H20" s="57"/>
      <c r="I20" s="207"/>
    </row>
    <row r="21" spans="1:9" customFormat="1" x14ac:dyDescent="0.25">
      <c r="A21" s="40" t="s">
        <v>51</v>
      </c>
      <c r="B21" s="46"/>
      <c r="C21" s="47" t="s">
        <v>293</v>
      </c>
      <c r="D21" s="49" t="s">
        <v>15</v>
      </c>
      <c r="E21" s="50">
        <v>3</v>
      </c>
      <c r="F21" s="65"/>
      <c r="G21" s="62"/>
      <c r="H21" s="57"/>
      <c r="I21" s="207"/>
    </row>
    <row r="22" spans="1:9" customFormat="1" ht="25.5" x14ac:dyDescent="0.25">
      <c r="A22" s="36" t="s">
        <v>39</v>
      </c>
      <c r="B22" s="52"/>
      <c r="C22" s="51" t="s">
        <v>289</v>
      </c>
      <c r="D22" s="38" t="s">
        <v>12</v>
      </c>
      <c r="E22" s="48">
        <f>E23</f>
        <v>15.09</v>
      </c>
      <c r="F22" s="66"/>
      <c r="G22" s="59"/>
      <c r="H22" s="60"/>
      <c r="I22" s="206"/>
    </row>
    <row r="23" spans="1:9" customFormat="1" x14ac:dyDescent="0.25">
      <c r="A23" s="40" t="s">
        <v>52</v>
      </c>
      <c r="B23" s="46"/>
      <c r="C23" s="47" t="s">
        <v>286</v>
      </c>
      <c r="D23" s="49" t="s">
        <v>12</v>
      </c>
      <c r="E23" s="50">
        <v>15.09</v>
      </c>
      <c r="F23" s="65"/>
      <c r="G23" s="62"/>
      <c r="H23" s="57"/>
      <c r="I23" s="207"/>
    </row>
    <row r="24" spans="1:9" customFormat="1" x14ac:dyDescent="0.25">
      <c r="A24" s="40" t="s">
        <v>53</v>
      </c>
      <c r="B24" s="46"/>
      <c r="C24" s="47" t="s">
        <v>294</v>
      </c>
      <c r="D24" s="49" t="s">
        <v>15</v>
      </c>
      <c r="E24" s="50">
        <v>1</v>
      </c>
      <c r="F24" s="65"/>
      <c r="G24" s="62"/>
      <c r="H24" s="57"/>
      <c r="I24" s="207"/>
    </row>
    <row r="25" spans="1:9" customFormat="1" x14ac:dyDescent="0.25">
      <c r="A25" s="40" t="s">
        <v>70</v>
      </c>
      <c r="B25" s="46"/>
      <c r="C25" s="47" t="s">
        <v>298</v>
      </c>
      <c r="D25" s="49" t="s">
        <v>15</v>
      </c>
      <c r="E25" s="50">
        <v>2</v>
      </c>
      <c r="F25" s="65"/>
      <c r="G25" s="62"/>
      <c r="H25" s="57"/>
      <c r="I25" s="207"/>
    </row>
    <row r="26" spans="1:9" customFormat="1" ht="25.5" x14ac:dyDescent="0.25">
      <c r="A26" s="36" t="s">
        <v>13</v>
      </c>
      <c r="B26" s="52"/>
      <c r="C26" s="51" t="s">
        <v>280</v>
      </c>
      <c r="D26" s="38" t="s">
        <v>12</v>
      </c>
      <c r="E26" s="48">
        <v>12.7</v>
      </c>
      <c r="F26" s="66"/>
      <c r="G26" s="59"/>
      <c r="H26" s="60"/>
      <c r="I26" s="206"/>
    </row>
    <row r="27" spans="1:9" customFormat="1" x14ac:dyDescent="0.25">
      <c r="A27" s="40" t="s">
        <v>14</v>
      </c>
      <c r="B27" s="46"/>
      <c r="C27" s="47" t="s">
        <v>281</v>
      </c>
      <c r="D27" s="49" t="s">
        <v>12</v>
      </c>
      <c r="E27" s="50">
        <v>12.7</v>
      </c>
      <c r="F27" s="65"/>
      <c r="G27" s="62"/>
      <c r="H27" s="57"/>
      <c r="I27" s="207"/>
    </row>
    <row r="28" spans="1:9" customFormat="1" x14ac:dyDescent="0.25">
      <c r="A28" s="40" t="s">
        <v>73</v>
      </c>
      <c r="B28" s="46"/>
      <c r="C28" s="47" t="s">
        <v>295</v>
      </c>
      <c r="D28" s="49" t="s">
        <v>15</v>
      </c>
      <c r="E28" s="50">
        <v>4</v>
      </c>
      <c r="F28" s="65"/>
      <c r="G28" s="62"/>
      <c r="H28" s="57"/>
      <c r="I28" s="207"/>
    </row>
    <row r="29" spans="1:9" customFormat="1" x14ac:dyDescent="0.25">
      <c r="A29" s="40" t="s">
        <v>74</v>
      </c>
      <c r="B29" s="46"/>
      <c r="C29" s="47" t="s">
        <v>299</v>
      </c>
      <c r="D29" s="49" t="s">
        <v>15</v>
      </c>
      <c r="E29" s="50">
        <v>2</v>
      </c>
      <c r="F29" s="65"/>
      <c r="G29" s="62"/>
      <c r="H29" s="57"/>
      <c r="I29" s="207"/>
    </row>
    <row r="30" spans="1:9" customFormat="1" ht="25.5" x14ac:dyDescent="0.25">
      <c r="A30" s="36" t="s">
        <v>42</v>
      </c>
      <c r="B30" s="52"/>
      <c r="C30" s="51" t="s">
        <v>279</v>
      </c>
      <c r="D30" s="38" t="s">
        <v>12</v>
      </c>
      <c r="E30" s="48">
        <f>E31+E32</f>
        <v>27.64</v>
      </c>
      <c r="F30" s="66"/>
      <c r="G30" s="59"/>
      <c r="H30" s="60"/>
      <c r="I30" s="206"/>
    </row>
    <row r="31" spans="1:9" customFormat="1" x14ac:dyDescent="0.25">
      <c r="A31" s="40" t="s">
        <v>44</v>
      </c>
      <c r="B31" s="46"/>
      <c r="C31" s="47" t="s">
        <v>283</v>
      </c>
      <c r="D31" s="49" t="s">
        <v>12</v>
      </c>
      <c r="E31" s="50">
        <v>5</v>
      </c>
      <c r="F31" s="65"/>
      <c r="G31" s="62"/>
      <c r="H31" s="57"/>
      <c r="I31" s="207"/>
    </row>
    <row r="32" spans="1:9" customFormat="1" x14ac:dyDescent="0.25">
      <c r="A32" s="40" t="s">
        <v>83</v>
      </c>
      <c r="B32" s="46"/>
      <c r="C32" s="47" t="s">
        <v>282</v>
      </c>
      <c r="D32" s="49" t="s">
        <v>12</v>
      </c>
      <c r="E32" s="50">
        <v>22.64</v>
      </c>
      <c r="F32" s="65"/>
      <c r="G32" s="62"/>
      <c r="H32" s="57"/>
      <c r="I32" s="207"/>
    </row>
    <row r="33" spans="1:9" customFormat="1" x14ac:dyDescent="0.25">
      <c r="A33" s="40" t="s">
        <v>144</v>
      </c>
      <c r="B33" s="46"/>
      <c r="C33" s="47" t="s">
        <v>296</v>
      </c>
      <c r="D33" s="49" t="s">
        <v>15</v>
      </c>
      <c r="E33" s="50">
        <v>2</v>
      </c>
      <c r="F33" s="65"/>
      <c r="G33" s="62"/>
      <c r="H33" s="57"/>
      <c r="I33" s="207"/>
    </row>
    <row r="34" spans="1:9" customFormat="1" x14ac:dyDescent="0.25">
      <c r="A34" s="40" t="s">
        <v>391</v>
      </c>
      <c r="B34" s="46"/>
      <c r="C34" s="47" t="s">
        <v>297</v>
      </c>
      <c r="D34" s="49" t="s">
        <v>15</v>
      </c>
      <c r="E34" s="50">
        <v>12</v>
      </c>
      <c r="F34" s="65"/>
      <c r="G34" s="62"/>
      <c r="H34" s="57"/>
      <c r="I34" s="207"/>
    </row>
    <row r="35" spans="1:9" customFormat="1" x14ac:dyDescent="0.25">
      <c r="A35" s="40" t="s">
        <v>396</v>
      </c>
      <c r="B35" s="46"/>
      <c r="C35" s="47" t="s">
        <v>356</v>
      </c>
      <c r="D35" s="49" t="s">
        <v>15</v>
      </c>
      <c r="E35" s="50">
        <v>8</v>
      </c>
      <c r="F35" s="65"/>
      <c r="G35" s="62"/>
      <c r="H35" s="57"/>
      <c r="I35" s="207"/>
    </row>
    <row r="36" spans="1:9" customFormat="1" x14ac:dyDescent="0.25">
      <c r="A36" s="40" t="s">
        <v>397</v>
      </c>
      <c r="B36" s="46"/>
      <c r="C36" s="47" t="s">
        <v>300</v>
      </c>
      <c r="D36" s="49" t="s">
        <v>15</v>
      </c>
      <c r="E36" s="50">
        <v>6</v>
      </c>
      <c r="F36" s="65"/>
      <c r="G36" s="62"/>
      <c r="H36" s="57"/>
      <c r="I36" s="207"/>
    </row>
    <row r="37" spans="1:9" customFormat="1" x14ac:dyDescent="0.25">
      <c r="A37" s="40" t="s">
        <v>398</v>
      </c>
      <c r="B37" s="46"/>
      <c r="C37" s="47" t="s">
        <v>301</v>
      </c>
      <c r="D37" s="49" t="s">
        <v>15</v>
      </c>
      <c r="E37" s="50">
        <v>3</v>
      </c>
      <c r="F37" s="65"/>
      <c r="G37" s="62"/>
      <c r="H37" s="57"/>
      <c r="I37" s="207"/>
    </row>
    <row r="38" spans="1:9" customFormat="1" x14ac:dyDescent="0.25">
      <c r="A38" s="36" t="s">
        <v>45</v>
      </c>
      <c r="B38" s="52"/>
      <c r="C38" s="51" t="s">
        <v>362</v>
      </c>
      <c r="D38" s="38" t="s">
        <v>15</v>
      </c>
      <c r="E38" s="48">
        <v>16</v>
      </c>
      <c r="F38" s="66"/>
      <c r="G38" s="59"/>
      <c r="H38" s="60"/>
      <c r="I38" s="206"/>
    </row>
    <row r="39" spans="1:9" customFormat="1" x14ac:dyDescent="0.25">
      <c r="A39" s="40" t="s">
        <v>46</v>
      </c>
      <c r="B39" s="46"/>
      <c r="C39" s="47" t="s">
        <v>245</v>
      </c>
      <c r="D39" s="49" t="s">
        <v>15</v>
      </c>
      <c r="E39" s="50">
        <v>16</v>
      </c>
      <c r="F39" s="65"/>
      <c r="G39" s="62"/>
      <c r="H39" s="57"/>
      <c r="I39" s="207"/>
    </row>
    <row r="40" spans="1:9" customFormat="1" ht="25.5" x14ac:dyDescent="0.25">
      <c r="A40" s="36" t="s">
        <v>16</v>
      </c>
      <c r="B40" s="52"/>
      <c r="C40" s="51" t="s">
        <v>366</v>
      </c>
      <c r="D40" s="38" t="s">
        <v>21</v>
      </c>
      <c r="E40" s="48">
        <f>E41+E42+E43</f>
        <v>0.29112000000000005</v>
      </c>
      <c r="F40" s="66"/>
      <c r="G40" s="59"/>
      <c r="H40" s="60"/>
      <c r="I40" s="206"/>
    </row>
    <row r="41" spans="1:9" customFormat="1" x14ac:dyDescent="0.25">
      <c r="A41" s="40" t="s">
        <v>17</v>
      </c>
      <c r="B41" s="46"/>
      <c r="C41" s="47" t="s">
        <v>363</v>
      </c>
      <c r="D41" s="49" t="s">
        <v>21</v>
      </c>
      <c r="E41" s="50">
        <v>0.16300000000000001</v>
      </c>
      <c r="F41" s="65"/>
      <c r="G41" s="62"/>
      <c r="H41" s="57"/>
      <c r="I41" s="207"/>
    </row>
    <row r="42" spans="1:9" customFormat="1" x14ac:dyDescent="0.25">
      <c r="A42" s="40" t="s">
        <v>84</v>
      </c>
      <c r="B42" s="46"/>
      <c r="C42" s="47" t="s">
        <v>364</v>
      </c>
      <c r="D42" s="49" t="s">
        <v>21</v>
      </c>
      <c r="E42" s="50">
        <v>1.2E-4</v>
      </c>
      <c r="F42" s="65"/>
      <c r="G42" s="62"/>
      <c r="H42" s="57"/>
      <c r="I42" s="207"/>
    </row>
    <row r="43" spans="1:9" customFormat="1" x14ac:dyDescent="0.25">
      <c r="A43" s="40" t="s">
        <v>85</v>
      </c>
      <c r="B43" s="46"/>
      <c r="C43" s="47" t="s">
        <v>365</v>
      </c>
      <c r="D43" s="49" t="s">
        <v>21</v>
      </c>
      <c r="E43" s="50">
        <v>0.128</v>
      </c>
      <c r="F43" s="65"/>
      <c r="G43" s="62"/>
      <c r="H43" s="57"/>
      <c r="I43" s="207"/>
    </row>
    <row r="44" spans="1:9" customFormat="1" ht="25.5" x14ac:dyDescent="0.25">
      <c r="A44" s="36" t="s">
        <v>18</v>
      </c>
      <c r="B44" s="52"/>
      <c r="C44" s="51" t="s">
        <v>371</v>
      </c>
      <c r="D44" s="38" t="s">
        <v>21</v>
      </c>
      <c r="E44" s="48">
        <f>E40</f>
        <v>0.29112000000000005</v>
      </c>
      <c r="F44" s="66"/>
      <c r="G44" s="59"/>
      <c r="H44" s="60"/>
      <c r="I44" s="206"/>
    </row>
    <row r="45" spans="1:9" customFormat="1" x14ac:dyDescent="0.25">
      <c r="A45" s="36" t="s">
        <v>19</v>
      </c>
      <c r="B45" s="52"/>
      <c r="C45" s="51" t="s">
        <v>320</v>
      </c>
      <c r="D45" s="38" t="s">
        <v>15</v>
      </c>
      <c r="E45" s="48">
        <v>5</v>
      </c>
      <c r="F45" s="66"/>
      <c r="G45" s="59"/>
      <c r="H45" s="60"/>
      <c r="I45" s="206"/>
    </row>
    <row r="46" spans="1:9" customFormat="1" x14ac:dyDescent="0.25">
      <c r="A46" s="40" t="s">
        <v>91</v>
      </c>
      <c r="B46" s="46"/>
      <c r="C46" s="47" t="s">
        <v>292</v>
      </c>
      <c r="D46" s="49" t="s">
        <v>15</v>
      </c>
      <c r="E46" s="50">
        <v>2</v>
      </c>
      <c r="F46" s="65"/>
      <c r="G46" s="62"/>
      <c r="H46" s="57"/>
      <c r="I46" s="207"/>
    </row>
    <row r="47" spans="1:9" customFormat="1" x14ac:dyDescent="0.25">
      <c r="A47" s="40" t="s">
        <v>92</v>
      </c>
      <c r="B47" s="46"/>
      <c r="C47" s="47" t="s">
        <v>291</v>
      </c>
      <c r="D47" s="49" t="s">
        <v>15</v>
      </c>
      <c r="E47" s="50">
        <v>2</v>
      </c>
      <c r="F47" s="65"/>
      <c r="G47" s="62"/>
      <c r="H47" s="57"/>
      <c r="I47" s="207"/>
    </row>
    <row r="48" spans="1:9" customFormat="1" x14ac:dyDescent="0.25">
      <c r="A48" s="40" t="s">
        <v>93</v>
      </c>
      <c r="B48" s="46"/>
      <c r="C48" s="47" t="s">
        <v>290</v>
      </c>
      <c r="D48" s="49" t="s">
        <v>15</v>
      </c>
      <c r="E48" s="50">
        <v>1</v>
      </c>
      <c r="F48" s="65"/>
      <c r="G48" s="62"/>
      <c r="H48" s="57"/>
      <c r="I48" s="207"/>
    </row>
    <row r="49" spans="1:9" customFormat="1" x14ac:dyDescent="0.25">
      <c r="A49" s="36" t="s">
        <v>20</v>
      </c>
      <c r="B49" s="52"/>
      <c r="C49" s="51" t="s">
        <v>302</v>
      </c>
      <c r="D49" s="38" t="s">
        <v>102</v>
      </c>
      <c r="E49" s="48">
        <v>45.6</v>
      </c>
      <c r="F49" s="66"/>
      <c r="G49" s="59"/>
      <c r="H49" s="60"/>
      <c r="I49" s="206"/>
    </row>
    <row r="50" spans="1:9" customFormat="1" x14ac:dyDescent="0.25">
      <c r="A50" s="40" t="s">
        <v>393</v>
      </c>
      <c r="B50" s="46"/>
      <c r="C50" s="47" t="s">
        <v>303</v>
      </c>
      <c r="D50" s="49" t="s">
        <v>101</v>
      </c>
      <c r="E50" s="50">
        <v>5</v>
      </c>
      <c r="F50" s="65"/>
      <c r="G50" s="62"/>
      <c r="H50" s="57"/>
      <c r="I50" s="207"/>
    </row>
    <row r="51" spans="1:9" customFormat="1" x14ac:dyDescent="0.25">
      <c r="A51" s="40" t="s">
        <v>399</v>
      </c>
      <c r="B51" s="46"/>
      <c r="C51" s="47" t="s">
        <v>304</v>
      </c>
      <c r="D51" s="49" t="s">
        <v>101</v>
      </c>
      <c r="E51" s="50">
        <v>6.9</v>
      </c>
      <c r="F51" s="65"/>
      <c r="G51" s="62"/>
      <c r="H51" s="57"/>
      <c r="I51" s="207"/>
    </row>
    <row r="52" spans="1:9" customFormat="1" ht="25.5" x14ac:dyDescent="0.25">
      <c r="A52" s="36" t="s">
        <v>94</v>
      </c>
      <c r="B52" s="52"/>
      <c r="C52" s="51" t="s">
        <v>305</v>
      </c>
      <c r="D52" s="38" t="s">
        <v>7</v>
      </c>
      <c r="E52" s="48">
        <v>5.0999999999999996</v>
      </c>
      <c r="F52" s="66"/>
      <c r="G52" s="59"/>
      <c r="H52" s="60"/>
      <c r="I52" s="206"/>
    </row>
    <row r="53" spans="1:9" customFormat="1" x14ac:dyDescent="0.25">
      <c r="A53" s="40" t="s">
        <v>394</v>
      </c>
      <c r="B53" s="46"/>
      <c r="C53" s="47" t="s">
        <v>352</v>
      </c>
      <c r="D53" s="49" t="s">
        <v>7</v>
      </c>
      <c r="E53" s="50">
        <v>4.8</v>
      </c>
      <c r="F53" s="65"/>
      <c r="G53" s="62"/>
      <c r="H53" s="57"/>
      <c r="I53" s="207"/>
    </row>
    <row r="54" spans="1:9" customFormat="1" x14ac:dyDescent="0.25">
      <c r="A54" s="40" t="s">
        <v>395</v>
      </c>
      <c r="B54" s="46"/>
      <c r="C54" s="47" t="s">
        <v>353</v>
      </c>
      <c r="D54" s="49" t="s">
        <v>7</v>
      </c>
      <c r="E54" s="50">
        <v>0.3</v>
      </c>
      <c r="F54" s="65"/>
      <c r="G54" s="62"/>
      <c r="H54" s="57"/>
      <c r="I54" s="207"/>
    </row>
    <row r="55" spans="1:9" customFormat="1" x14ac:dyDescent="0.25">
      <c r="A55" s="36" t="s">
        <v>95</v>
      </c>
      <c r="B55" s="52"/>
      <c r="C55" s="51" t="s">
        <v>306</v>
      </c>
      <c r="D55" s="38" t="s">
        <v>102</v>
      </c>
      <c r="E55" s="48">
        <v>90</v>
      </c>
      <c r="F55" s="66"/>
      <c r="G55" s="59"/>
      <c r="H55" s="60"/>
      <c r="I55" s="206"/>
    </row>
    <row r="56" spans="1:9" customFormat="1" x14ac:dyDescent="0.25">
      <c r="A56" s="40" t="s">
        <v>400</v>
      </c>
      <c r="B56" s="46"/>
      <c r="C56" s="47" t="s">
        <v>307</v>
      </c>
      <c r="D56" s="49" t="s">
        <v>102</v>
      </c>
      <c r="E56" s="50">
        <v>90</v>
      </c>
      <c r="F56" s="65"/>
      <c r="G56" s="62"/>
      <c r="H56" s="57"/>
      <c r="I56" s="207"/>
    </row>
    <row r="57" spans="1:9" customFormat="1" ht="15.75" thickBot="1" x14ac:dyDescent="0.3">
      <c r="A57" s="75" t="s">
        <v>401</v>
      </c>
      <c r="B57" s="76"/>
      <c r="C57" s="77" t="s">
        <v>308</v>
      </c>
      <c r="D57" s="78" t="s">
        <v>101</v>
      </c>
      <c r="E57" s="102">
        <v>9</v>
      </c>
      <c r="F57" s="65"/>
      <c r="G57" s="62"/>
      <c r="H57" s="57"/>
      <c r="I57" s="207"/>
    </row>
    <row r="58" spans="1:9" ht="22.5" customHeight="1" x14ac:dyDescent="0.25">
      <c r="A58" s="116"/>
      <c r="B58" s="117" t="s">
        <v>9</v>
      </c>
      <c r="C58" s="108" t="s">
        <v>309</v>
      </c>
      <c r="D58" s="118"/>
      <c r="E58" s="119"/>
    </row>
    <row r="59" spans="1:9" customFormat="1" ht="25.5" x14ac:dyDescent="0.25">
      <c r="A59" s="36" t="s">
        <v>10</v>
      </c>
      <c r="B59" s="52"/>
      <c r="C59" s="51" t="s">
        <v>313</v>
      </c>
      <c r="D59" s="38" t="s">
        <v>12</v>
      </c>
      <c r="E59" s="48">
        <v>0.5</v>
      </c>
      <c r="F59" s="66"/>
      <c r="G59" s="59"/>
      <c r="H59" s="60"/>
      <c r="I59" s="206"/>
    </row>
    <row r="60" spans="1:9" customFormat="1" x14ac:dyDescent="0.25">
      <c r="A60" s="40" t="s">
        <v>48</v>
      </c>
      <c r="B60" s="46"/>
      <c r="C60" s="47" t="s">
        <v>310</v>
      </c>
      <c r="D60" s="49" t="s">
        <v>12</v>
      </c>
      <c r="E60" s="50">
        <v>0.5</v>
      </c>
      <c r="F60" s="65"/>
      <c r="G60" s="62"/>
      <c r="H60" s="57"/>
      <c r="I60" s="207"/>
    </row>
    <row r="61" spans="1:9" customFormat="1" ht="25.5" x14ac:dyDescent="0.25">
      <c r="A61" s="36" t="s">
        <v>11</v>
      </c>
      <c r="B61" s="52"/>
      <c r="C61" s="51" t="s">
        <v>312</v>
      </c>
      <c r="D61" s="38" t="s">
        <v>12</v>
      </c>
      <c r="E61" s="48">
        <v>3</v>
      </c>
      <c r="F61" s="66"/>
      <c r="G61" s="59"/>
      <c r="H61" s="60"/>
      <c r="I61" s="206"/>
    </row>
    <row r="62" spans="1:9" customFormat="1" x14ac:dyDescent="0.25">
      <c r="A62" s="40" t="s">
        <v>50</v>
      </c>
      <c r="B62" s="46"/>
      <c r="C62" s="47" t="s">
        <v>311</v>
      </c>
      <c r="D62" s="49" t="s">
        <v>12</v>
      </c>
      <c r="E62" s="50">
        <v>3</v>
      </c>
      <c r="F62" s="65"/>
      <c r="G62" s="62"/>
      <c r="H62" s="57"/>
      <c r="I62" s="207"/>
    </row>
    <row r="63" spans="1:9" customFormat="1" ht="25.5" x14ac:dyDescent="0.25">
      <c r="A63" s="36" t="s">
        <v>39</v>
      </c>
      <c r="B63" s="52"/>
      <c r="C63" s="51" t="s">
        <v>314</v>
      </c>
      <c r="D63" s="38" t="s">
        <v>12</v>
      </c>
      <c r="E63" s="48">
        <v>1</v>
      </c>
      <c r="F63" s="66"/>
      <c r="G63" s="59"/>
      <c r="H63" s="60"/>
      <c r="I63" s="206"/>
    </row>
    <row r="64" spans="1:9" customFormat="1" x14ac:dyDescent="0.25">
      <c r="A64" s="40" t="s">
        <v>52</v>
      </c>
      <c r="B64" s="46"/>
      <c r="C64" s="47" t="s">
        <v>315</v>
      </c>
      <c r="D64" s="49" t="s">
        <v>12</v>
      </c>
      <c r="E64" s="50">
        <v>1</v>
      </c>
      <c r="F64" s="65"/>
      <c r="G64" s="62"/>
      <c r="H64" s="57"/>
      <c r="I64" s="207"/>
    </row>
    <row r="65" spans="1:9" customFormat="1" x14ac:dyDescent="0.25">
      <c r="A65" s="40" t="s">
        <v>53</v>
      </c>
      <c r="B65" s="46"/>
      <c r="C65" s="47" t="s">
        <v>327</v>
      </c>
      <c r="D65" s="49" t="s">
        <v>15</v>
      </c>
      <c r="E65" s="50">
        <v>2</v>
      </c>
      <c r="F65" s="65"/>
      <c r="G65" s="62"/>
      <c r="H65" s="57"/>
      <c r="I65" s="207"/>
    </row>
    <row r="66" spans="1:9" customFormat="1" x14ac:dyDescent="0.25">
      <c r="A66" s="40" t="s">
        <v>70</v>
      </c>
      <c r="B66" s="46"/>
      <c r="C66" s="47" t="s">
        <v>317</v>
      </c>
      <c r="D66" s="49" t="s">
        <v>15</v>
      </c>
      <c r="E66" s="50">
        <v>2</v>
      </c>
      <c r="F66" s="65"/>
      <c r="G66" s="62"/>
      <c r="H66" s="57"/>
      <c r="I66" s="207"/>
    </row>
    <row r="67" spans="1:9" customFormat="1" x14ac:dyDescent="0.25">
      <c r="A67" s="36" t="s">
        <v>13</v>
      </c>
      <c r="B67" s="52"/>
      <c r="C67" s="51" t="s">
        <v>319</v>
      </c>
      <c r="D67" s="38" t="s">
        <v>15</v>
      </c>
      <c r="E67" s="48">
        <v>2</v>
      </c>
      <c r="F67" s="66"/>
      <c r="G67" s="59"/>
      <c r="H67" s="60"/>
      <c r="I67" s="206"/>
    </row>
    <row r="68" spans="1:9" customFormat="1" x14ac:dyDescent="0.25">
      <c r="A68" s="40" t="s">
        <v>14</v>
      </c>
      <c r="B68" s="46"/>
      <c r="C68" s="47" t="s">
        <v>316</v>
      </c>
      <c r="D68" s="49" t="s">
        <v>15</v>
      </c>
      <c r="E68" s="50">
        <v>2</v>
      </c>
      <c r="F68" s="65"/>
      <c r="G68" s="62"/>
      <c r="H68" s="57"/>
      <c r="I68" s="207"/>
    </row>
    <row r="69" spans="1:9" customFormat="1" x14ac:dyDescent="0.25">
      <c r="A69" s="36" t="s">
        <v>42</v>
      </c>
      <c r="B69" s="52"/>
      <c r="C69" s="51" t="s">
        <v>320</v>
      </c>
      <c r="D69" s="38" t="s">
        <v>15</v>
      </c>
      <c r="E69" s="48">
        <v>4</v>
      </c>
      <c r="F69" s="66"/>
      <c r="G69" s="59"/>
      <c r="H69" s="60"/>
      <c r="I69" s="206"/>
    </row>
    <row r="70" spans="1:9" customFormat="1" x14ac:dyDescent="0.25">
      <c r="A70" s="40" t="s">
        <v>44</v>
      </c>
      <c r="B70" s="46"/>
      <c r="C70" s="47" t="s">
        <v>318</v>
      </c>
      <c r="D70" s="49" t="s">
        <v>15</v>
      </c>
      <c r="E70" s="50">
        <v>2</v>
      </c>
      <c r="F70" s="65"/>
      <c r="G70" s="62"/>
      <c r="H70" s="57"/>
      <c r="I70" s="207"/>
    </row>
    <row r="71" spans="1:9" customFormat="1" x14ac:dyDescent="0.25">
      <c r="A71" s="40" t="s">
        <v>83</v>
      </c>
      <c r="B71" s="46"/>
      <c r="C71" s="47" t="s">
        <v>321</v>
      </c>
      <c r="D71" s="49" t="s">
        <v>15</v>
      </c>
      <c r="E71" s="50">
        <v>2</v>
      </c>
      <c r="F71" s="65"/>
      <c r="G71" s="62"/>
      <c r="H71" s="57"/>
      <c r="I71" s="207"/>
    </row>
    <row r="72" spans="1:9" customFormat="1" x14ac:dyDescent="0.25">
      <c r="A72" s="36" t="s">
        <v>45</v>
      </c>
      <c r="B72" s="52"/>
      <c r="C72" s="51" t="s">
        <v>322</v>
      </c>
      <c r="D72" s="38" t="s">
        <v>15</v>
      </c>
      <c r="E72" s="48">
        <v>2</v>
      </c>
      <c r="F72" s="66"/>
      <c r="G72" s="59"/>
      <c r="H72" s="60"/>
      <c r="I72" s="206"/>
    </row>
    <row r="73" spans="1:9" customFormat="1" x14ac:dyDescent="0.25">
      <c r="A73" s="40" t="s">
        <v>46</v>
      </c>
      <c r="B73" s="46"/>
      <c r="C73" s="47" t="s">
        <v>323</v>
      </c>
      <c r="D73" s="49" t="s">
        <v>15</v>
      </c>
      <c r="E73" s="50">
        <v>2</v>
      </c>
      <c r="F73" s="65"/>
      <c r="G73" s="62"/>
      <c r="H73" s="57"/>
      <c r="I73" s="207"/>
    </row>
    <row r="74" spans="1:9" customFormat="1" x14ac:dyDescent="0.25">
      <c r="A74" s="40" t="s">
        <v>77</v>
      </c>
      <c r="B74" s="46"/>
      <c r="C74" s="47" t="s">
        <v>324</v>
      </c>
      <c r="D74" s="49" t="s">
        <v>15</v>
      </c>
      <c r="E74" s="50">
        <v>2</v>
      </c>
      <c r="F74" s="65"/>
      <c r="G74" s="62"/>
      <c r="H74" s="57"/>
      <c r="I74" s="207"/>
    </row>
    <row r="75" spans="1:9" customFormat="1" x14ac:dyDescent="0.25">
      <c r="A75" s="40" t="s">
        <v>78</v>
      </c>
      <c r="B75" s="46"/>
      <c r="C75" s="47" t="s">
        <v>325</v>
      </c>
      <c r="D75" s="49" t="s">
        <v>15</v>
      </c>
      <c r="E75" s="50">
        <v>2</v>
      </c>
      <c r="F75" s="65"/>
      <c r="G75" s="62"/>
      <c r="H75" s="57"/>
      <c r="I75" s="207"/>
    </row>
    <row r="76" spans="1:9" customFormat="1" x14ac:dyDescent="0.25">
      <c r="A76" s="36" t="s">
        <v>16</v>
      </c>
      <c r="B76" s="52"/>
      <c r="C76" s="51" t="s">
        <v>328</v>
      </c>
      <c r="D76" s="38" t="s">
        <v>15</v>
      </c>
      <c r="E76" s="48">
        <v>2</v>
      </c>
      <c r="F76" s="66"/>
      <c r="G76" s="59"/>
      <c r="H76" s="60"/>
      <c r="I76" s="206"/>
    </row>
    <row r="77" spans="1:9" customFormat="1" ht="15.75" thickBot="1" x14ac:dyDescent="0.3">
      <c r="A77" s="89" t="s">
        <v>17</v>
      </c>
      <c r="B77" s="90"/>
      <c r="C77" s="91" t="s">
        <v>326</v>
      </c>
      <c r="D77" s="92" t="s">
        <v>15</v>
      </c>
      <c r="E77" s="115">
        <v>2</v>
      </c>
      <c r="F77" s="65"/>
      <c r="G77" s="62"/>
      <c r="H77" s="57"/>
      <c r="I77" s="207"/>
    </row>
    <row r="78" spans="1:9" customFormat="1" ht="15.75" thickBot="1" x14ac:dyDescent="0.3">
      <c r="A78" s="408" t="s">
        <v>448</v>
      </c>
      <c r="B78" s="410"/>
      <c r="C78" s="410"/>
      <c r="D78" s="410"/>
      <c r="E78" s="411"/>
      <c r="F78" s="93"/>
      <c r="G78" s="93"/>
      <c r="H78" s="93"/>
      <c r="I78" s="93"/>
    </row>
    <row r="79" spans="1:9" customFormat="1" x14ac:dyDescent="0.25">
      <c r="A79" s="36" t="s">
        <v>10</v>
      </c>
      <c r="B79" s="52"/>
      <c r="C79" s="51" t="s">
        <v>80</v>
      </c>
      <c r="D79" s="38" t="s">
        <v>12</v>
      </c>
      <c r="E79" s="39">
        <f>E31+E32</f>
        <v>27.64</v>
      </c>
      <c r="F79" s="186"/>
      <c r="G79" s="186"/>
      <c r="H79" s="187"/>
      <c r="I79" s="188"/>
    </row>
    <row r="80" spans="1:9" customFormat="1" x14ac:dyDescent="0.25">
      <c r="A80" s="36" t="s">
        <v>11</v>
      </c>
      <c r="B80" s="52"/>
      <c r="C80" s="51" t="s">
        <v>449</v>
      </c>
      <c r="D80" s="38" t="s">
        <v>12</v>
      </c>
      <c r="E80" s="39">
        <f>E27+E64</f>
        <v>13.7</v>
      </c>
      <c r="F80" s="186"/>
      <c r="G80" s="186"/>
      <c r="H80" s="187"/>
      <c r="I80" s="188"/>
    </row>
    <row r="81" spans="1:31" customFormat="1" x14ac:dyDescent="0.25">
      <c r="A81" s="36" t="s">
        <v>39</v>
      </c>
      <c r="B81" s="52"/>
      <c r="C81" s="51" t="s">
        <v>452</v>
      </c>
      <c r="D81" s="38" t="s">
        <v>12</v>
      </c>
      <c r="E81" s="39">
        <f>E18+E20+E23+E60+E62</f>
        <v>33.869999999999997</v>
      </c>
      <c r="F81" s="186"/>
      <c r="G81" s="186"/>
      <c r="H81" s="187"/>
      <c r="I81" s="188"/>
    </row>
    <row r="82" spans="1:31" customFormat="1" x14ac:dyDescent="0.25">
      <c r="A82" s="36" t="s">
        <v>13</v>
      </c>
      <c r="B82" s="52"/>
      <c r="C82" s="51" t="s">
        <v>450</v>
      </c>
      <c r="D82" s="38" t="s">
        <v>12</v>
      </c>
      <c r="E82" s="39">
        <f>E79</f>
        <v>27.64</v>
      </c>
      <c r="F82" s="186"/>
      <c r="G82" s="186"/>
      <c r="H82" s="187"/>
      <c r="I82" s="188"/>
    </row>
    <row r="83" spans="1:31" customFormat="1" x14ac:dyDescent="0.25">
      <c r="A83" s="36" t="s">
        <v>42</v>
      </c>
      <c r="B83" s="52"/>
      <c r="C83" s="51" t="s">
        <v>451</v>
      </c>
      <c r="D83" s="38" t="s">
        <v>12</v>
      </c>
      <c r="E83" s="39">
        <f>E80</f>
        <v>13.7</v>
      </c>
      <c r="F83" s="186"/>
      <c r="G83" s="186"/>
      <c r="H83" s="187"/>
      <c r="I83" s="188"/>
    </row>
    <row r="84" spans="1:31" customFormat="1" x14ac:dyDescent="0.25">
      <c r="A84" s="36" t="s">
        <v>45</v>
      </c>
      <c r="B84" s="52"/>
      <c r="C84" s="51" t="s">
        <v>453</v>
      </c>
      <c r="D84" s="38" t="s">
        <v>12</v>
      </c>
      <c r="E84" s="39">
        <f>E81</f>
        <v>33.869999999999997</v>
      </c>
      <c r="F84" s="186"/>
      <c r="G84" s="186"/>
      <c r="H84" s="187"/>
      <c r="I84" s="188"/>
    </row>
    <row r="85" spans="1:31" x14ac:dyDescent="0.25">
      <c r="A85" s="2"/>
      <c r="B85" s="6"/>
      <c r="C85" s="2"/>
      <c r="D85" s="2"/>
      <c r="E85" s="2"/>
    </row>
    <row r="86" spans="1:31" ht="15.75" customHeight="1" x14ac:dyDescent="0.25">
      <c r="A86" s="18" t="s">
        <v>30</v>
      </c>
      <c r="B86" s="29"/>
      <c r="C86" s="29" t="s">
        <v>31</v>
      </c>
      <c r="D86" s="29"/>
      <c r="E86" s="29"/>
      <c r="F86" s="29"/>
      <c r="G86" s="29"/>
      <c r="H86" s="29"/>
      <c r="I86" s="18"/>
      <c r="J86" s="18"/>
      <c r="K86" s="18"/>
      <c r="L86" s="18"/>
      <c r="M86" s="18"/>
      <c r="N86" s="18"/>
      <c r="O86" s="19"/>
      <c r="P86" s="20"/>
      <c r="Q86" s="21"/>
      <c r="R86" s="21"/>
      <c r="S86" s="20"/>
      <c r="T86" s="21"/>
      <c r="U86" s="21"/>
      <c r="V86" s="20"/>
      <c r="W86" s="21"/>
      <c r="X86" s="21"/>
      <c r="Y86" s="20"/>
      <c r="Z86" s="21"/>
      <c r="AA86" s="21"/>
      <c r="AB86" s="20"/>
      <c r="AC86" s="22"/>
      <c r="AD86" s="22"/>
      <c r="AE86" s="23"/>
    </row>
    <row r="87" spans="1:31" ht="15.75" customHeight="1" x14ac:dyDescent="0.25">
      <c r="A87" s="24"/>
      <c r="B87" s="30"/>
      <c r="C87" s="30"/>
      <c r="D87" s="30"/>
      <c r="E87" s="30"/>
      <c r="F87" s="31"/>
      <c r="G87" s="31"/>
      <c r="H87" s="31"/>
      <c r="I87" s="26"/>
      <c r="J87" s="26"/>
      <c r="K87" s="26"/>
      <c r="L87" s="26"/>
      <c r="M87" s="26"/>
      <c r="N87" s="26"/>
      <c r="O87" s="26"/>
      <c r="P87" s="25"/>
      <c r="Q87" s="25"/>
      <c r="R87" s="25"/>
      <c r="S87" s="25"/>
      <c r="T87" s="25"/>
      <c r="U87" s="27"/>
      <c r="V87" s="28"/>
      <c r="W87" s="28"/>
      <c r="X87" s="28"/>
      <c r="Y87" s="28"/>
      <c r="Z87" s="28"/>
      <c r="AA87" s="28"/>
      <c r="AB87" s="22"/>
      <c r="AC87" s="22"/>
      <c r="AD87" s="22"/>
      <c r="AE87" s="22"/>
    </row>
    <row r="88" spans="1:31" ht="15.75" customHeight="1" x14ac:dyDescent="0.25">
      <c r="A88" s="18" t="s">
        <v>145</v>
      </c>
      <c r="B88" s="29"/>
      <c r="C88" s="29" t="s">
        <v>146</v>
      </c>
      <c r="D88" s="29"/>
      <c r="E88" s="29"/>
      <c r="F88" s="31"/>
      <c r="G88" s="31"/>
      <c r="H88" s="31"/>
      <c r="I88" s="26"/>
      <c r="J88" s="26"/>
      <c r="K88" s="26"/>
      <c r="L88" s="26"/>
      <c r="M88" s="26"/>
      <c r="N88" s="26"/>
      <c r="O88" s="26"/>
      <c r="P88" s="25"/>
      <c r="Q88" s="25"/>
      <c r="R88" s="25"/>
      <c r="S88" s="25"/>
      <c r="T88" s="25"/>
      <c r="U88" s="27"/>
      <c r="V88" s="28"/>
      <c r="W88" s="28"/>
      <c r="X88" s="28"/>
      <c r="Y88" s="28"/>
      <c r="Z88" s="28"/>
      <c r="AA88" s="28"/>
      <c r="AB88" s="20"/>
      <c r="AC88" s="22"/>
      <c r="AD88" s="22"/>
      <c r="AE88" s="23"/>
    </row>
  </sheetData>
  <autoFilter ref="A14:E14" xr:uid="{2CEBBF08-7017-4F0E-BCF6-C10BDC34B791}"/>
  <mergeCells count="8">
    <mergeCell ref="A78:E78"/>
    <mergeCell ref="A15:E15"/>
    <mergeCell ref="A10:E10"/>
    <mergeCell ref="A11:E11"/>
    <mergeCell ref="A12:A13"/>
    <mergeCell ref="C12:C13"/>
    <mergeCell ref="D12:D13"/>
    <mergeCell ref="E12:E13"/>
  </mergeCells>
  <conditionalFormatting sqref="U86:AE88">
    <cfRule type="cellIs" dxfId="7" priority="1" operator="lessThan">
      <formula>0</formula>
    </cfRule>
  </conditionalFormatting>
  <pageMargins left="0.31496062992125984" right="0.31496062992125984" top="0.55118110236220474" bottom="0.35433070866141736" header="0.31496062992125984" footer="0.31496062992125984"/>
  <pageSetup paperSize="9" scale="7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7BF35-C5E3-440D-8213-5B16F362AC77}">
  <sheetPr>
    <tabColor rgb="FFFF0000"/>
  </sheetPr>
  <dimension ref="A1:T73"/>
  <sheetViews>
    <sheetView view="pageBreakPreview" zoomScale="120" zoomScaleNormal="100" zoomScaleSheetLayoutView="120" workbookViewId="0">
      <selection activeCell="T76" sqref="T76"/>
    </sheetView>
  </sheetViews>
  <sheetFormatPr defaultRowHeight="12.75" outlineLevelCol="1" x14ac:dyDescent="0.25"/>
  <cols>
    <col min="1" max="1" width="6.85546875" style="130" customWidth="1"/>
    <col min="2" max="2" width="12.28515625" style="130" customWidth="1"/>
    <col min="3" max="3" width="62.5703125" style="130" customWidth="1"/>
    <col min="4" max="4" width="6" style="132" customWidth="1"/>
    <col min="5" max="5" width="12.85546875" style="130" customWidth="1"/>
    <col min="6" max="11" width="6.7109375" style="130" hidden="1" customWidth="1" outlineLevel="1"/>
    <col min="12" max="13" width="7" style="130" hidden="1" customWidth="1" outlineLevel="1"/>
    <col min="14" max="15" width="6.7109375" style="130" hidden="1" customWidth="1" outlineLevel="1"/>
    <col min="16" max="19" width="7" style="130" hidden="1" customWidth="1" outlineLevel="1"/>
    <col min="20" max="20" width="39.5703125" style="131" customWidth="1" collapsed="1"/>
    <col min="21" max="16384" width="9.140625" style="130"/>
  </cols>
  <sheetData>
    <row r="1" spans="1:20" s="182" customFormat="1" ht="15" customHeight="1" x14ac:dyDescent="0.25">
      <c r="A1" s="185"/>
      <c r="B1" s="185"/>
      <c r="C1" s="185"/>
      <c r="D1" s="185"/>
      <c r="E1" s="184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</row>
    <row r="2" spans="1:20" s="176" customFormat="1" ht="15" customHeight="1" x14ac:dyDescent="0.25">
      <c r="A2" s="181" t="s">
        <v>25</v>
      </c>
      <c r="B2" s="181"/>
      <c r="C2" s="181"/>
      <c r="D2" s="181"/>
      <c r="E2" s="177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200" t="s">
        <v>24</v>
      </c>
    </row>
    <row r="3" spans="1:20" s="176" customFormat="1" ht="15" customHeight="1" x14ac:dyDescent="0.25">
      <c r="A3" s="180" t="s">
        <v>126</v>
      </c>
      <c r="B3" s="180"/>
      <c r="C3" s="180"/>
      <c r="D3" s="180"/>
      <c r="E3" s="177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97" t="s">
        <v>26</v>
      </c>
    </row>
    <row r="4" spans="1:20" s="176" customFormat="1" ht="15" customHeight="1" x14ac:dyDescent="0.25">
      <c r="A4" s="181" t="s">
        <v>27</v>
      </c>
      <c r="B4" s="181"/>
      <c r="C4" s="181"/>
      <c r="D4" s="181"/>
      <c r="E4" s="177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99"/>
    </row>
    <row r="5" spans="1:20" s="176" customFormat="1" ht="15" customHeight="1" x14ac:dyDescent="0.25">
      <c r="A5" s="180" t="s">
        <v>125</v>
      </c>
      <c r="B5" s="180"/>
      <c r="C5" s="180"/>
      <c r="D5" s="180"/>
      <c r="E5" s="177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97" t="s">
        <v>28</v>
      </c>
    </row>
    <row r="6" spans="1:20" s="176" customFormat="1" ht="15" customHeight="1" x14ac:dyDescent="0.25">
      <c r="A6" s="180" t="s">
        <v>124</v>
      </c>
      <c r="B6" s="180"/>
      <c r="C6" s="180"/>
      <c r="D6" s="180"/>
      <c r="E6" s="177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4"/>
      <c r="T6" s="198"/>
    </row>
    <row r="7" spans="1:20" s="176" customFormat="1" ht="15" customHeight="1" x14ac:dyDescent="0.25">
      <c r="A7" s="180" t="s">
        <v>123</v>
      </c>
      <c r="B7" s="180"/>
      <c r="C7" s="180"/>
      <c r="D7" s="180"/>
      <c r="E7" s="177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97" t="s">
        <v>456</v>
      </c>
    </row>
    <row r="8" spans="1:20" s="176" customFormat="1" ht="15" customHeight="1" x14ac:dyDescent="0.4">
      <c r="A8" s="179"/>
      <c r="B8" s="179"/>
      <c r="C8" s="179"/>
      <c r="D8" s="179"/>
      <c r="E8" s="177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97"/>
    </row>
    <row r="9" spans="1:20" s="176" customFormat="1" ht="15" customHeight="1" x14ac:dyDescent="0.4">
      <c r="A9" s="179"/>
      <c r="B9" s="179"/>
      <c r="C9" s="179"/>
      <c r="D9" s="179"/>
      <c r="E9" s="177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97"/>
    </row>
    <row r="10" spans="1:20" s="176" customFormat="1" ht="15" customHeight="1" x14ac:dyDescent="0.25">
      <c r="A10" s="178"/>
      <c r="B10" s="178"/>
      <c r="C10" s="178"/>
      <c r="D10" s="178"/>
      <c r="E10" s="177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97" t="s">
        <v>29</v>
      </c>
    </row>
    <row r="11" spans="1:20" s="176" customFormat="1" ht="15" customHeight="1" x14ac:dyDescent="0.25">
      <c r="A11" s="425" t="s">
        <v>447</v>
      </c>
      <c r="B11" s="425"/>
      <c r="C11" s="425"/>
      <c r="D11" s="425"/>
      <c r="E11" s="425"/>
      <c r="F11" s="425"/>
      <c r="G11" s="425"/>
      <c r="H11" s="425"/>
      <c r="I11" s="425"/>
      <c r="J11" s="425"/>
      <c r="K11" s="425"/>
      <c r="L11" s="425"/>
      <c r="M11" s="425"/>
      <c r="N11" s="425"/>
      <c r="O11" s="425"/>
      <c r="P11" s="425"/>
      <c r="Q11" s="425"/>
      <c r="R11" s="425"/>
      <c r="S11" s="425"/>
      <c r="T11" s="425"/>
    </row>
    <row r="12" spans="1:20" s="176" customFormat="1" ht="15" customHeight="1" x14ac:dyDescent="0.25">
      <c r="A12" s="425"/>
      <c r="B12" s="425"/>
      <c r="C12" s="425"/>
      <c r="D12" s="425"/>
      <c r="E12" s="425"/>
      <c r="F12" s="425"/>
      <c r="G12" s="425"/>
      <c r="H12" s="425"/>
      <c r="I12" s="425"/>
      <c r="J12" s="425"/>
      <c r="K12" s="425"/>
      <c r="L12" s="425"/>
      <c r="M12" s="425"/>
      <c r="N12" s="425"/>
      <c r="O12" s="425"/>
      <c r="P12" s="425"/>
      <c r="Q12" s="425"/>
      <c r="R12" s="425"/>
      <c r="S12" s="425"/>
      <c r="T12" s="425"/>
    </row>
    <row r="13" spans="1:20" s="176" customFormat="1" ht="47.25" customHeight="1" x14ac:dyDescent="0.25">
      <c r="A13" s="426" t="s">
        <v>150</v>
      </c>
      <c r="B13" s="426"/>
      <c r="C13" s="427"/>
      <c r="D13" s="427"/>
      <c r="E13" s="427"/>
      <c r="F13" s="427"/>
      <c r="G13" s="427"/>
      <c r="H13" s="427"/>
      <c r="I13" s="427"/>
      <c r="J13" s="427"/>
      <c r="K13" s="427"/>
      <c r="L13" s="427"/>
      <c r="M13" s="427"/>
      <c r="N13" s="427"/>
      <c r="O13" s="427"/>
      <c r="P13" s="427"/>
      <c r="Q13" s="427"/>
      <c r="R13" s="427"/>
      <c r="S13" s="427"/>
      <c r="T13" s="427"/>
    </row>
    <row r="14" spans="1:20" s="176" customFormat="1" ht="15" customHeight="1" thickBot="1" x14ac:dyDescent="0.3">
      <c r="A14" s="201"/>
      <c r="B14" s="201"/>
      <c r="C14" s="428"/>
      <c r="D14" s="428"/>
      <c r="E14" s="428"/>
      <c r="F14" s="428"/>
      <c r="G14" s="428"/>
      <c r="H14" s="428"/>
      <c r="I14" s="428"/>
      <c r="J14" s="428"/>
      <c r="K14" s="428"/>
      <c r="L14" s="428"/>
      <c r="M14" s="428"/>
      <c r="N14" s="428"/>
      <c r="O14" s="428"/>
      <c r="P14" s="428"/>
      <c r="Q14" s="428"/>
      <c r="R14" s="428"/>
      <c r="S14" s="428"/>
      <c r="T14" s="428"/>
    </row>
    <row r="15" spans="1:20" s="174" customFormat="1" ht="15" customHeight="1" x14ac:dyDescent="0.25">
      <c r="A15" s="429" t="s">
        <v>122</v>
      </c>
      <c r="B15" s="432" t="s">
        <v>121</v>
      </c>
      <c r="C15" s="422" t="s">
        <v>120</v>
      </c>
      <c r="D15" s="422" t="s">
        <v>119</v>
      </c>
      <c r="E15" s="422" t="s">
        <v>118</v>
      </c>
      <c r="F15" s="422" t="s">
        <v>117</v>
      </c>
      <c r="G15" s="422" t="s">
        <v>116</v>
      </c>
      <c r="H15" s="422" t="s">
        <v>115</v>
      </c>
      <c r="I15" s="422" t="s">
        <v>114</v>
      </c>
      <c r="J15" s="422" t="s">
        <v>113</v>
      </c>
      <c r="K15" s="422" t="s">
        <v>112</v>
      </c>
      <c r="L15" s="422" t="s">
        <v>111</v>
      </c>
      <c r="M15" s="422" t="s">
        <v>110</v>
      </c>
      <c r="N15" s="422" t="s">
        <v>109</v>
      </c>
      <c r="O15" s="422" t="s">
        <v>108</v>
      </c>
      <c r="P15" s="422" t="s">
        <v>107</v>
      </c>
      <c r="Q15" s="422" t="s">
        <v>106</v>
      </c>
      <c r="R15" s="422" t="s">
        <v>105</v>
      </c>
      <c r="S15" s="422" t="s">
        <v>104</v>
      </c>
      <c r="T15" s="435" t="s">
        <v>141</v>
      </c>
    </row>
    <row r="16" spans="1:20" s="174" customFormat="1" ht="15" customHeight="1" x14ac:dyDescent="0.25">
      <c r="A16" s="430"/>
      <c r="B16" s="433"/>
      <c r="C16" s="423"/>
      <c r="D16" s="423"/>
      <c r="E16" s="423"/>
      <c r="F16" s="423"/>
      <c r="G16" s="423"/>
      <c r="H16" s="423"/>
      <c r="I16" s="423"/>
      <c r="J16" s="423"/>
      <c r="K16" s="423"/>
      <c r="L16" s="423"/>
      <c r="M16" s="423"/>
      <c r="N16" s="423"/>
      <c r="O16" s="423"/>
      <c r="P16" s="423"/>
      <c r="Q16" s="423"/>
      <c r="R16" s="423"/>
      <c r="S16" s="423"/>
      <c r="T16" s="436"/>
    </row>
    <row r="17" spans="1:20" s="174" customFormat="1" ht="36" customHeight="1" x14ac:dyDescent="0.25">
      <c r="A17" s="430"/>
      <c r="B17" s="433"/>
      <c r="C17" s="423"/>
      <c r="D17" s="423"/>
      <c r="E17" s="423"/>
      <c r="F17" s="423"/>
      <c r="G17" s="423"/>
      <c r="H17" s="423"/>
      <c r="I17" s="423"/>
      <c r="J17" s="423"/>
      <c r="K17" s="423"/>
      <c r="L17" s="423"/>
      <c r="M17" s="423"/>
      <c r="N17" s="423"/>
      <c r="O17" s="423"/>
      <c r="P17" s="423"/>
      <c r="Q17" s="423"/>
      <c r="R17" s="423"/>
      <c r="S17" s="423"/>
      <c r="T17" s="436"/>
    </row>
    <row r="18" spans="1:20" s="174" customFormat="1" ht="68.25" customHeight="1" thickBot="1" x14ac:dyDescent="0.3">
      <c r="A18" s="431"/>
      <c r="B18" s="434"/>
      <c r="C18" s="424"/>
      <c r="D18" s="424"/>
      <c r="E18" s="424"/>
      <c r="F18" s="424"/>
      <c r="G18" s="424"/>
      <c r="H18" s="424"/>
      <c r="I18" s="424"/>
      <c r="J18" s="424"/>
      <c r="K18" s="424"/>
      <c r="L18" s="424"/>
      <c r="M18" s="424"/>
      <c r="N18" s="424"/>
      <c r="O18" s="424"/>
      <c r="P18" s="424"/>
      <c r="Q18" s="424"/>
      <c r="R18" s="424"/>
      <c r="S18" s="424"/>
      <c r="T18" s="175" t="s">
        <v>103</v>
      </c>
    </row>
    <row r="19" spans="1:20" ht="14.25" thickBot="1" x14ac:dyDescent="0.3">
      <c r="A19" s="443" t="s">
        <v>410</v>
      </c>
      <c r="B19" s="444"/>
      <c r="C19" s="444"/>
      <c r="D19" s="444"/>
      <c r="E19" s="444"/>
      <c r="F19" s="444"/>
      <c r="G19" s="444"/>
      <c r="H19" s="444"/>
      <c r="I19" s="444"/>
      <c r="J19" s="444"/>
      <c r="K19" s="444"/>
      <c r="L19" s="444"/>
      <c r="M19" s="444"/>
      <c r="N19" s="444"/>
      <c r="O19" s="444"/>
      <c r="P19" s="444"/>
      <c r="Q19" s="444"/>
      <c r="R19" s="444"/>
      <c r="S19" s="444"/>
      <c r="T19" s="445"/>
    </row>
    <row r="20" spans="1:20" ht="13.5" x14ac:dyDescent="0.25">
      <c r="A20" s="446" t="s">
        <v>432</v>
      </c>
      <c r="B20" s="447"/>
      <c r="C20" s="447"/>
      <c r="D20" s="447"/>
      <c r="E20" s="447"/>
      <c r="F20" s="447"/>
      <c r="G20" s="447"/>
      <c r="H20" s="447"/>
      <c r="I20" s="447"/>
      <c r="J20" s="447"/>
      <c r="K20" s="447"/>
      <c r="L20" s="447"/>
      <c r="M20" s="447"/>
      <c r="N20" s="447"/>
      <c r="O20" s="447"/>
      <c r="P20" s="447"/>
      <c r="Q20" s="447"/>
      <c r="R20" s="447"/>
      <c r="S20" s="447"/>
      <c r="T20" s="448"/>
    </row>
    <row r="21" spans="1:20" ht="25.5" x14ac:dyDescent="0.25">
      <c r="A21" s="202" t="s">
        <v>10</v>
      </c>
      <c r="B21" s="149"/>
      <c r="C21" s="152" t="s">
        <v>323</v>
      </c>
      <c r="D21" s="151" t="s">
        <v>15</v>
      </c>
      <c r="E21" s="150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8">
        <v>2</v>
      </c>
    </row>
    <row r="22" spans="1:20" ht="25.5" x14ac:dyDescent="0.25">
      <c r="A22" s="202" t="s">
        <v>11</v>
      </c>
      <c r="B22" s="149"/>
      <c r="C22" s="152" t="s">
        <v>324</v>
      </c>
      <c r="D22" s="151" t="s">
        <v>15</v>
      </c>
      <c r="E22" s="150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8">
        <v>2</v>
      </c>
    </row>
    <row r="23" spans="1:20" x14ac:dyDescent="0.25">
      <c r="A23" s="202" t="s">
        <v>39</v>
      </c>
      <c r="B23" s="149"/>
      <c r="C23" s="152" t="s">
        <v>325</v>
      </c>
      <c r="D23" s="151" t="s">
        <v>15</v>
      </c>
      <c r="E23" s="150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8">
        <v>2</v>
      </c>
    </row>
    <row r="24" spans="1:20" ht="13.5" thickBot="1" x14ac:dyDescent="0.3">
      <c r="A24" s="203" t="s">
        <v>13</v>
      </c>
      <c r="B24" s="155"/>
      <c r="C24" s="158" t="s">
        <v>326</v>
      </c>
      <c r="D24" s="157" t="s">
        <v>15</v>
      </c>
      <c r="E24" s="156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4">
        <v>2</v>
      </c>
    </row>
    <row r="25" spans="1:20" ht="13.5" x14ac:dyDescent="0.25">
      <c r="A25" s="437" t="s">
        <v>431</v>
      </c>
      <c r="B25" s="438"/>
      <c r="C25" s="438"/>
      <c r="D25" s="438"/>
      <c r="E25" s="438"/>
      <c r="F25" s="438"/>
      <c r="G25" s="438"/>
      <c r="H25" s="438"/>
      <c r="I25" s="438"/>
      <c r="J25" s="438"/>
      <c r="K25" s="438"/>
      <c r="L25" s="438"/>
      <c r="M25" s="438"/>
      <c r="N25" s="438"/>
      <c r="O25" s="438"/>
      <c r="P25" s="438"/>
      <c r="Q25" s="438"/>
      <c r="R25" s="438"/>
      <c r="S25" s="438"/>
      <c r="T25" s="439"/>
    </row>
    <row r="26" spans="1:20" x14ac:dyDescent="0.25">
      <c r="A26" s="153">
        <v>2</v>
      </c>
      <c r="B26" s="149"/>
      <c r="C26" s="161" t="s">
        <v>356</v>
      </c>
      <c r="D26" s="151" t="s">
        <v>15</v>
      </c>
      <c r="E26" s="150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8">
        <v>8</v>
      </c>
    </row>
    <row r="27" spans="1:20" x14ac:dyDescent="0.25">
      <c r="A27" s="153">
        <v>7</v>
      </c>
      <c r="B27" s="149"/>
      <c r="C27" s="161" t="s">
        <v>300</v>
      </c>
      <c r="D27" s="151" t="s">
        <v>15</v>
      </c>
      <c r="E27" s="150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8">
        <v>6</v>
      </c>
    </row>
    <row r="28" spans="1:20" x14ac:dyDescent="0.25">
      <c r="A28" s="153">
        <v>12</v>
      </c>
      <c r="B28" s="149"/>
      <c r="C28" s="161" t="s">
        <v>301</v>
      </c>
      <c r="D28" s="151" t="s">
        <v>15</v>
      </c>
      <c r="E28" s="150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8">
        <v>3</v>
      </c>
    </row>
    <row r="29" spans="1:20" x14ac:dyDescent="0.25">
      <c r="A29" s="153">
        <v>16</v>
      </c>
      <c r="B29" s="149"/>
      <c r="C29" s="161" t="s">
        <v>245</v>
      </c>
      <c r="D29" s="151" t="s">
        <v>15</v>
      </c>
      <c r="E29" s="150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8">
        <v>16</v>
      </c>
    </row>
    <row r="30" spans="1:20" ht="13.5" x14ac:dyDescent="0.25">
      <c r="A30" s="440" t="s">
        <v>132</v>
      </c>
      <c r="B30" s="441"/>
      <c r="C30" s="441"/>
      <c r="D30" s="441"/>
      <c r="E30" s="441"/>
      <c r="F30" s="441"/>
      <c r="G30" s="441"/>
      <c r="H30" s="441"/>
      <c r="I30" s="441"/>
      <c r="J30" s="441"/>
      <c r="K30" s="441"/>
      <c r="L30" s="441"/>
      <c r="M30" s="441"/>
      <c r="N30" s="441"/>
      <c r="O30" s="441"/>
      <c r="P30" s="441"/>
      <c r="Q30" s="441"/>
      <c r="R30" s="441"/>
      <c r="S30" s="441"/>
      <c r="T30" s="442"/>
    </row>
    <row r="31" spans="1:20" x14ac:dyDescent="0.25">
      <c r="A31" s="153">
        <v>1</v>
      </c>
      <c r="B31" s="149"/>
      <c r="C31" s="152" t="s">
        <v>430</v>
      </c>
      <c r="D31" s="151" t="s">
        <v>12</v>
      </c>
      <c r="E31" s="150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8">
        <v>0.5</v>
      </c>
    </row>
    <row r="32" spans="1:20" x14ac:dyDescent="0.25">
      <c r="A32" s="153">
        <v>2</v>
      </c>
      <c r="B32" s="149"/>
      <c r="C32" s="152" t="s">
        <v>429</v>
      </c>
      <c r="D32" s="151" t="s">
        <v>12</v>
      </c>
      <c r="E32" s="150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8">
        <v>3</v>
      </c>
    </row>
    <row r="33" spans="1:20" x14ac:dyDescent="0.25">
      <c r="A33" s="153">
        <v>3</v>
      </c>
      <c r="B33" s="149"/>
      <c r="C33" s="152" t="s">
        <v>428</v>
      </c>
      <c r="D33" s="151" t="s">
        <v>12</v>
      </c>
      <c r="E33" s="150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8">
        <v>3</v>
      </c>
    </row>
    <row r="34" spans="1:20" x14ac:dyDescent="0.25">
      <c r="A34" s="153">
        <v>5</v>
      </c>
      <c r="B34" s="149"/>
      <c r="C34" s="152" t="s">
        <v>426</v>
      </c>
      <c r="D34" s="151" t="s">
        <v>12</v>
      </c>
      <c r="E34" s="150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8">
        <v>12.28</v>
      </c>
    </row>
    <row r="35" spans="1:20" x14ac:dyDescent="0.25">
      <c r="A35" s="153">
        <v>6</v>
      </c>
      <c r="B35" s="149"/>
      <c r="C35" s="152" t="s">
        <v>425</v>
      </c>
      <c r="D35" s="151" t="s">
        <v>12</v>
      </c>
      <c r="E35" s="150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8">
        <v>15.09</v>
      </c>
    </row>
    <row r="36" spans="1:20" x14ac:dyDescent="0.25">
      <c r="A36" s="153">
        <v>8</v>
      </c>
      <c r="B36" s="149"/>
      <c r="C36" s="152" t="s">
        <v>315</v>
      </c>
      <c r="D36" s="151" t="s">
        <v>12</v>
      </c>
      <c r="E36" s="150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8">
        <v>1</v>
      </c>
    </row>
    <row r="37" spans="1:20" x14ac:dyDescent="0.25">
      <c r="A37" s="153">
        <v>10</v>
      </c>
      <c r="B37" s="149"/>
      <c r="C37" s="152" t="s">
        <v>422</v>
      </c>
      <c r="D37" s="151" t="s">
        <v>12</v>
      </c>
      <c r="E37" s="150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8">
        <v>12.7</v>
      </c>
    </row>
    <row r="38" spans="1:20" x14ac:dyDescent="0.25">
      <c r="A38" s="153">
        <v>12</v>
      </c>
      <c r="B38" s="149"/>
      <c r="C38" s="152" t="s">
        <v>420</v>
      </c>
      <c r="D38" s="151" t="s">
        <v>12</v>
      </c>
      <c r="E38" s="150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8">
        <v>5</v>
      </c>
    </row>
    <row r="39" spans="1:20" ht="13.5" thickBot="1" x14ac:dyDescent="0.3">
      <c r="A39" s="153">
        <v>13</v>
      </c>
      <c r="B39" s="149"/>
      <c r="C39" s="152" t="s">
        <v>419</v>
      </c>
      <c r="D39" s="151" t="s">
        <v>12</v>
      </c>
      <c r="E39" s="150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8">
        <v>22.64</v>
      </c>
    </row>
    <row r="40" spans="1:20" ht="13.5" x14ac:dyDescent="0.25">
      <c r="A40" s="437" t="s">
        <v>417</v>
      </c>
      <c r="B40" s="438"/>
      <c r="C40" s="438"/>
      <c r="D40" s="438"/>
      <c r="E40" s="438"/>
      <c r="F40" s="438"/>
      <c r="G40" s="438"/>
      <c r="H40" s="438"/>
      <c r="I40" s="438"/>
      <c r="J40" s="438"/>
      <c r="K40" s="438"/>
      <c r="L40" s="438"/>
      <c r="M40" s="438"/>
      <c r="N40" s="438"/>
      <c r="O40" s="438"/>
      <c r="P40" s="438"/>
      <c r="Q40" s="438"/>
      <c r="R40" s="438"/>
      <c r="S40" s="438"/>
      <c r="T40" s="439"/>
    </row>
    <row r="41" spans="1:20" ht="25.5" x14ac:dyDescent="0.25">
      <c r="A41" s="153">
        <v>2</v>
      </c>
      <c r="B41" s="149"/>
      <c r="C41" s="152" t="s">
        <v>352</v>
      </c>
      <c r="D41" s="151" t="s">
        <v>7</v>
      </c>
      <c r="E41" s="150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  <c r="Q41" s="149"/>
      <c r="R41" s="149"/>
      <c r="S41" s="149"/>
      <c r="T41" s="148">
        <v>4.8</v>
      </c>
    </row>
    <row r="42" spans="1:20" ht="25.5" x14ac:dyDescent="0.25">
      <c r="A42" s="153">
        <v>3</v>
      </c>
      <c r="B42" s="149"/>
      <c r="C42" s="152" t="s">
        <v>353</v>
      </c>
      <c r="D42" s="151" t="s">
        <v>7</v>
      </c>
      <c r="E42" s="150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148">
        <v>0.3</v>
      </c>
    </row>
    <row r="43" spans="1:20" ht="13.5" x14ac:dyDescent="0.25">
      <c r="A43" s="440" t="s">
        <v>416</v>
      </c>
      <c r="B43" s="441"/>
      <c r="C43" s="441"/>
      <c r="D43" s="441"/>
      <c r="E43" s="441"/>
      <c r="F43" s="441"/>
      <c r="G43" s="441"/>
      <c r="H43" s="441"/>
      <c r="I43" s="441"/>
      <c r="J43" s="441"/>
      <c r="K43" s="441"/>
      <c r="L43" s="441"/>
      <c r="M43" s="441"/>
      <c r="N43" s="441"/>
      <c r="O43" s="441"/>
      <c r="P43" s="441"/>
      <c r="Q43" s="441"/>
      <c r="R43" s="441"/>
      <c r="S43" s="441"/>
      <c r="T43" s="442"/>
    </row>
    <row r="44" spans="1:20" x14ac:dyDescent="0.25">
      <c r="A44" s="153">
        <v>1</v>
      </c>
      <c r="B44" s="149"/>
      <c r="C44" s="152" t="s">
        <v>321</v>
      </c>
      <c r="D44" s="151" t="s">
        <v>15</v>
      </c>
      <c r="E44" s="150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148">
        <v>2</v>
      </c>
    </row>
    <row r="45" spans="1:20" x14ac:dyDescent="0.25">
      <c r="A45" s="153">
        <v>2</v>
      </c>
      <c r="B45" s="149"/>
      <c r="C45" s="152" t="s">
        <v>292</v>
      </c>
      <c r="D45" s="151" t="s">
        <v>15</v>
      </c>
      <c r="E45" s="150"/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149"/>
      <c r="Q45" s="149"/>
      <c r="R45" s="149"/>
      <c r="S45" s="149"/>
      <c r="T45" s="148">
        <v>2</v>
      </c>
    </row>
    <row r="46" spans="1:20" x14ac:dyDescent="0.25">
      <c r="A46" s="153">
        <v>3</v>
      </c>
      <c r="B46" s="149"/>
      <c r="C46" s="152" t="s">
        <v>318</v>
      </c>
      <c r="D46" s="151" t="s">
        <v>15</v>
      </c>
      <c r="E46" s="150"/>
      <c r="F46" s="149"/>
      <c r="G46" s="149"/>
      <c r="H46" s="149"/>
      <c r="I46" s="149"/>
      <c r="J46" s="149"/>
      <c r="K46" s="149"/>
      <c r="L46" s="149"/>
      <c r="M46" s="149"/>
      <c r="N46" s="149"/>
      <c r="O46" s="149"/>
      <c r="P46" s="149"/>
      <c r="Q46" s="149"/>
      <c r="R46" s="149"/>
      <c r="S46" s="149"/>
      <c r="T46" s="148">
        <v>2</v>
      </c>
    </row>
    <row r="47" spans="1:20" x14ac:dyDescent="0.25">
      <c r="A47" s="153">
        <v>5</v>
      </c>
      <c r="B47" s="149"/>
      <c r="C47" s="152" t="s">
        <v>291</v>
      </c>
      <c r="D47" s="151" t="s">
        <v>15</v>
      </c>
      <c r="E47" s="150"/>
      <c r="F47" s="149"/>
      <c r="G47" s="149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  <c r="T47" s="148">
        <v>2</v>
      </c>
    </row>
    <row r="48" spans="1:20" x14ac:dyDescent="0.25">
      <c r="A48" s="153">
        <v>7</v>
      </c>
      <c r="B48" s="149"/>
      <c r="C48" s="152" t="s">
        <v>290</v>
      </c>
      <c r="D48" s="151" t="s">
        <v>15</v>
      </c>
      <c r="E48" s="150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49"/>
      <c r="S48" s="149"/>
      <c r="T48" s="148">
        <v>1</v>
      </c>
    </row>
    <row r="49" spans="1:20" ht="13.5" thickBot="1" x14ac:dyDescent="0.3">
      <c r="A49" s="153">
        <v>9</v>
      </c>
      <c r="B49" s="149"/>
      <c r="C49" s="152" t="s">
        <v>316</v>
      </c>
      <c r="D49" s="151" t="s">
        <v>15</v>
      </c>
      <c r="E49" s="150"/>
      <c r="F49" s="149"/>
      <c r="G49" s="149"/>
      <c r="H49" s="149"/>
      <c r="I49" s="149"/>
      <c r="J49" s="149"/>
      <c r="K49" s="149"/>
      <c r="L49" s="149"/>
      <c r="M49" s="149"/>
      <c r="N49" s="149"/>
      <c r="O49" s="149"/>
      <c r="P49" s="149"/>
      <c r="Q49" s="149"/>
      <c r="R49" s="149"/>
      <c r="S49" s="149"/>
      <c r="T49" s="148">
        <v>2</v>
      </c>
    </row>
    <row r="50" spans="1:20" ht="13.5" x14ac:dyDescent="0.25">
      <c r="A50" s="437" t="s">
        <v>415</v>
      </c>
      <c r="B50" s="438"/>
      <c r="C50" s="438"/>
      <c r="D50" s="438"/>
      <c r="E50" s="438"/>
      <c r="F50" s="438"/>
      <c r="G50" s="438"/>
      <c r="H50" s="438"/>
      <c r="I50" s="438"/>
      <c r="J50" s="438"/>
      <c r="K50" s="438"/>
      <c r="L50" s="438"/>
      <c r="M50" s="438"/>
      <c r="N50" s="438"/>
      <c r="O50" s="438"/>
      <c r="P50" s="438"/>
      <c r="Q50" s="438"/>
      <c r="R50" s="438"/>
      <c r="S50" s="438"/>
      <c r="T50" s="439"/>
    </row>
    <row r="51" spans="1:20" x14ac:dyDescent="0.25">
      <c r="A51" s="153">
        <v>1</v>
      </c>
      <c r="B51" s="149"/>
      <c r="C51" s="152" t="s">
        <v>293</v>
      </c>
      <c r="D51" s="151" t="s">
        <v>15</v>
      </c>
      <c r="E51" s="150"/>
      <c r="F51" s="149"/>
      <c r="G51" s="149"/>
      <c r="H51" s="149"/>
      <c r="I51" s="149"/>
      <c r="J51" s="149"/>
      <c r="K51" s="149"/>
      <c r="L51" s="149"/>
      <c r="M51" s="149"/>
      <c r="N51" s="149"/>
      <c r="O51" s="149"/>
      <c r="P51" s="149"/>
      <c r="Q51" s="149"/>
      <c r="R51" s="149"/>
      <c r="S51" s="149"/>
      <c r="T51" s="148">
        <v>3</v>
      </c>
    </row>
    <row r="52" spans="1:20" x14ac:dyDescent="0.25">
      <c r="A52" s="153">
        <v>3</v>
      </c>
      <c r="B52" s="149"/>
      <c r="C52" s="152" t="s">
        <v>294</v>
      </c>
      <c r="D52" s="151" t="s">
        <v>15</v>
      </c>
      <c r="E52" s="150"/>
      <c r="F52" s="149"/>
      <c r="G52" s="149"/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  <c r="S52" s="149"/>
      <c r="T52" s="148">
        <v>1</v>
      </c>
    </row>
    <row r="53" spans="1:20" x14ac:dyDescent="0.25">
      <c r="A53" s="153">
        <v>5</v>
      </c>
      <c r="B53" s="149"/>
      <c r="C53" s="152" t="s">
        <v>295</v>
      </c>
      <c r="D53" s="151" t="s">
        <v>15</v>
      </c>
      <c r="E53" s="150"/>
      <c r="F53" s="149"/>
      <c r="G53" s="149"/>
      <c r="H53" s="149"/>
      <c r="I53" s="149"/>
      <c r="J53" s="149"/>
      <c r="K53" s="149"/>
      <c r="L53" s="149"/>
      <c r="M53" s="149"/>
      <c r="N53" s="149"/>
      <c r="O53" s="149"/>
      <c r="P53" s="149"/>
      <c r="Q53" s="149"/>
      <c r="R53" s="149"/>
      <c r="S53" s="149"/>
      <c r="T53" s="148">
        <v>4</v>
      </c>
    </row>
    <row r="54" spans="1:20" x14ac:dyDescent="0.25">
      <c r="A54" s="153">
        <v>7</v>
      </c>
      <c r="B54" s="149"/>
      <c r="C54" s="152" t="s">
        <v>296</v>
      </c>
      <c r="D54" s="151" t="s">
        <v>15</v>
      </c>
      <c r="E54" s="150"/>
      <c r="F54" s="149"/>
      <c r="G54" s="149"/>
      <c r="H54" s="149"/>
      <c r="I54" s="149"/>
      <c r="J54" s="149"/>
      <c r="K54" s="149"/>
      <c r="L54" s="149"/>
      <c r="M54" s="149"/>
      <c r="N54" s="149"/>
      <c r="O54" s="149"/>
      <c r="P54" s="149"/>
      <c r="Q54" s="149"/>
      <c r="R54" s="149"/>
      <c r="S54" s="149"/>
      <c r="T54" s="148">
        <v>2</v>
      </c>
    </row>
    <row r="55" spans="1:20" x14ac:dyDescent="0.25">
      <c r="A55" s="153">
        <v>8</v>
      </c>
      <c r="B55" s="149"/>
      <c r="C55" s="152" t="s">
        <v>297</v>
      </c>
      <c r="D55" s="151" t="s">
        <v>15</v>
      </c>
      <c r="E55" s="150"/>
      <c r="F55" s="149"/>
      <c r="G55" s="149"/>
      <c r="H55" s="149"/>
      <c r="I55" s="149"/>
      <c r="J55" s="149"/>
      <c r="K55" s="149"/>
      <c r="L55" s="149"/>
      <c r="M55" s="149"/>
      <c r="N55" s="149"/>
      <c r="O55" s="149"/>
      <c r="P55" s="149"/>
      <c r="Q55" s="149"/>
      <c r="R55" s="149"/>
      <c r="S55" s="149"/>
      <c r="T55" s="148">
        <v>12</v>
      </c>
    </row>
    <row r="56" spans="1:20" x14ac:dyDescent="0.25">
      <c r="A56" s="153">
        <v>12</v>
      </c>
      <c r="B56" s="149"/>
      <c r="C56" s="152" t="s">
        <v>298</v>
      </c>
      <c r="D56" s="151" t="s">
        <v>15</v>
      </c>
      <c r="E56" s="150"/>
      <c r="F56" s="149"/>
      <c r="G56" s="149"/>
      <c r="H56" s="149"/>
      <c r="I56" s="149"/>
      <c r="J56" s="149"/>
      <c r="K56" s="149"/>
      <c r="L56" s="149"/>
      <c r="M56" s="149"/>
      <c r="N56" s="149"/>
      <c r="O56" s="149"/>
      <c r="P56" s="149"/>
      <c r="Q56" s="149"/>
      <c r="R56" s="149"/>
      <c r="S56" s="149"/>
      <c r="T56" s="148">
        <v>2</v>
      </c>
    </row>
    <row r="57" spans="1:20" ht="13.5" thickBot="1" x14ac:dyDescent="0.3">
      <c r="A57" s="147">
        <v>15</v>
      </c>
      <c r="B57" s="143"/>
      <c r="C57" s="146" t="s">
        <v>299</v>
      </c>
      <c r="D57" s="145" t="s">
        <v>15</v>
      </c>
      <c r="E57" s="144"/>
      <c r="F57" s="143"/>
      <c r="G57" s="143"/>
      <c r="H57" s="143"/>
      <c r="I57" s="143"/>
      <c r="J57" s="143"/>
      <c r="K57" s="143"/>
      <c r="L57" s="143"/>
      <c r="M57" s="143"/>
      <c r="N57" s="143"/>
      <c r="O57" s="143"/>
      <c r="P57" s="143"/>
      <c r="Q57" s="143"/>
      <c r="R57" s="143"/>
      <c r="S57" s="143"/>
      <c r="T57" s="142">
        <v>2</v>
      </c>
    </row>
    <row r="58" spans="1:20" ht="13.5" x14ac:dyDescent="0.25">
      <c r="A58" s="440" t="s">
        <v>131</v>
      </c>
      <c r="B58" s="441"/>
      <c r="C58" s="441"/>
      <c r="D58" s="441"/>
      <c r="E58" s="441"/>
      <c r="F58" s="441"/>
      <c r="G58" s="441"/>
      <c r="H58" s="441"/>
      <c r="I58" s="441"/>
      <c r="J58" s="441"/>
      <c r="K58" s="441"/>
      <c r="L58" s="441"/>
      <c r="M58" s="441"/>
      <c r="N58" s="441"/>
      <c r="O58" s="441"/>
      <c r="P58" s="441"/>
      <c r="Q58" s="441"/>
      <c r="R58" s="441"/>
      <c r="S58" s="441"/>
      <c r="T58" s="442"/>
    </row>
    <row r="59" spans="1:20" x14ac:dyDescent="0.25">
      <c r="A59" s="153">
        <v>1</v>
      </c>
      <c r="B59" s="149"/>
      <c r="C59" s="152" t="s">
        <v>363</v>
      </c>
      <c r="D59" s="151" t="s">
        <v>21</v>
      </c>
      <c r="E59" s="150"/>
      <c r="F59" s="149"/>
      <c r="G59" s="149"/>
      <c r="H59" s="149"/>
      <c r="I59" s="149"/>
      <c r="J59" s="149"/>
      <c r="K59" s="149"/>
      <c r="L59" s="149"/>
      <c r="M59" s="149"/>
      <c r="N59" s="149"/>
      <c r="O59" s="149"/>
      <c r="P59" s="149"/>
      <c r="Q59" s="149"/>
      <c r="R59" s="149"/>
      <c r="S59" s="149"/>
      <c r="T59" s="148">
        <v>0.16300000000000001</v>
      </c>
    </row>
    <row r="60" spans="1:20" ht="25.5" x14ac:dyDescent="0.25">
      <c r="A60" s="153">
        <v>3</v>
      </c>
      <c r="B60" s="149"/>
      <c r="C60" s="152" t="s">
        <v>364</v>
      </c>
      <c r="D60" s="151" t="s">
        <v>21</v>
      </c>
      <c r="E60" s="150"/>
      <c r="F60" s="149"/>
      <c r="G60" s="149"/>
      <c r="H60" s="149"/>
      <c r="I60" s="149"/>
      <c r="J60" s="149"/>
      <c r="K60" s="149"/>
      <c r="L60" s="149"/>
      <c r="M60" s="149"/>
      <c r="N60" s="149"/>
      <c r="O60" s="149"/>
      <c r="P60" s="149"/>
      <c r="Q60" s="149"/>
      <c r="R60" s="149"/>
      <c r="S60" s="149"/>
      <c r="T60" s="148">
        <v>1.2E-4</v>
      </c>
    </row>
    <row r="61" spans="1:20" x14ac:dyDescent="0.25">
      <c r="A61" s="153">
        <v>4</v>
      </c>
      <c r="B61" s="149"/>
      <c r="C61" s="152" t="s">
        <v>365</v>
      </c>
      <c r="D61" s="151" t="s">
        <v>21</v>
      </c>
      <c r="E61" s="150"/>
      <c r="F61" s="149"/>
      <c r="G61" s="149"/>
      <c r="H61" s="149"/>
      <c r="I61" s="149"/>
      <c r="J61" s="149"/>
      <c r="K61" s="149"/>
      <c r="L61" s="149"/>
      <c r="M61" s="149"/>
      <c r="N61" s="149"/>
      <c r="O61" s="149"/>
      <c r="P61" s="149"/>
      <c r="Q61" s="149"/>
      <c r="R61" s="149"/>
      <c r="S61" s="149"/>
      <c r="T61" s="148">
        <v>0.128</v>
      </c>
    </row>
    <row r="62" spans="1:20" x14ac:dyDescent="0.25">
      <c r="A62" s="153">
        <v>6</v>
      </c>
      <c r="B62" s="149"/>
      <c r="C62" s="152" t="s">
        <v>303</v>
      </c>
      <c r="D62" s="151" t="s">
        <v>101</v>
      </c>
      <c r="E62" s="150"/>
      <c r="F62" s="149"/>
      <c r="G62" s="149"/>
      <c r="H62" s="149"/>
      <c r="I62" s="149"/>
      <c r="J62" s="149"/>
      <c r="K62" s="149"/>
      <c r="L62" s="149"/>
      <c r="M62" s="149"/>
      <c r="N62" s="149"/>
      <c r="O62" s="149"/>
      <c r="P62" s="149"/>
      <c r="Q62" s="149"/>
      <c r="R62" s="149"/>
      <c r="S62" s="149"/>
      <c r="T62" s="148">
        <v>5</v>
      </c>
    </row>
    <row r="63" spans="1:20" x14ac:dyDescent="0.25">
      <c r="A63" s="153">
        <v>7</v>
      </c>
      <c r="B63" s="149"/>
      <c r="C63" s="152" t="s">
        <v>304</v>
      </c>
      <c r="D63" s="151" t="s">
        <v>101</v>
      </c>
      <c r="E63" s="150"/>
      <c r="F63" s="149"/>
      <c r="G63" s="149"/>
      <c r="H63" s="149"/>
      <c r="I63" s="149"/>
      <c r="J63" s="149"/>
      <c r="K63" s="149"/>
      <c r="L63" s="149"/>
      <c r="M63" s="149"/>
      <c r="N63" s="149"/>
      <c r="O63" s="149"/>
      <c r="P63" s="149"/>
      <c r="Q63" s="149"/>
      <c r="R63" s="149"/>
      <c r="S63" s="149"/>
      <c r="T63" s="148">
        <v>6.9</v>
      </c>
    </row>
    <row r="64" spans="1:20" x14ac:dyDescent="0.25">
      <c r="A64" s="153">
        <v>8</v>
      </c>
      <c r="B64" s="149"/>
      <c r="C64" s="152" t="s">
        <v>307</v>
      </c>
      <c r="D64" s="151" t="s">
        <v>102</v>
      </c>
      <c r="E64" s="150"/>
      <c r="F64" s="149"/>
      <c r="G64" s="149"/>
      <c r="H64" s="149"/>
      <c r="I64" s="149"/>
      <c r="J64" s="149"/>
      <c r="K64" s="149"/>
      <c r="L64" s="149"/>
      <c r="M64" s="149"/>
      <c r="N64" s="149"/>
      <c r="O64" s="149"/>
      <c r="P64" s="149"/>
      <c r="Q64" s="149"/>
      <c r="R64" s="149"/>
      <c r="S64" s="149"/>
      <c r="T64" s="148">
        <v>90</v>
      </c>
    </row>
    <row r="65" spans="1:20" x14ac:dyDescent="0.25">
      <c r="A65" s="153">
        <v>9</v>
      </c>
      <c r="B65" s="149"/>
      <c r="C65" s="152" t="s">
        <v>308</v>
      </c>
      <c r="D65" s="151" t="s">
        <v>101</v>
      </c>
      <c r="E65" s="150"/>
      <c r="F65" s="149"/>
      <c r="G65" s="149"/>
      <c r="H65" s="149"/>
      <c r="I65" s="149"/>
      <c r="J65" s="149"/>
      <c r="K65" s="149"/>
      <c r="L65" s="149"/>
      <c r="M65" s="149"/>
      <c r="N65" s="149"/>
      <c r="O65" s="149"/>
      <c r="P65" s="149"/>
      <c r="Q65" s="149"/>
      <c r="R65" s="149"/>
      <c r="S65" s="149"/>
      <c r="T65" s="148">
        <v>9</v>
      </c>
    </row>
    <row r="66" spans="1:20" x14ac:dyDescent="0.25">
      <c r="A66" s="153">
        <v>10</v>
      </c>
      <c r="B66" s="149"/>
      <c r="C66" s="152" t="s">
        <v>327</v>
      </c>
      <c r="D66" s="151" t="s">
        <v>15</v>
      </c>
      <c r="E66" s="150"/>
      <c r="F66" s="149"/>
      <c r="G66" s="149"/>
      <c r="H66" s="149"/>
      <c r="I66" s="149"/>
      <c r="J66" s="149"/>
      <c r="K66" s="149"/>
      <c r="L66" s="149"/>
      <c r="M66" s="149"/>
      <c r="N66" s="149"/>
      <c r="O66" s="149"/>
      <c r="P66" s="149"/>
      <c r="Q66" s="149"/>
      <c r="R66" s="149"/>
      <c r="S66" s="149"/>
      <c r="T66" s="148">
        <v>2</v>
      </c>
    </row>
    <row r="67" spans="1:20" ht="13.5" thickBot="1" x14ac:dyDescent="0.3">
      <c r="A67" s="147">
        <v>11</v>
      </c>
      <c r="B67" s="143"/>
      <c r="C67" s="146" t="s">
        <v>317</v>
      </c>
      <c r="D67" s="145" t="s">
        <v>15</v>
      </c>
      <c r="E67" s="144"/>
      <c r="F67" s="143"/>
      <c r="G67" s="143"/>
      <c r="H67" s="143"/>
      <c r="I67" s="143"/>
      <c r="J67" s="143"/>
      <c r="K67" s="143"/>
      <c r="L67" s="143"/>
      <c r="M67" s="143"/>
      <c r="N67" s="143"/>
      <c r="O67" s="143"/>
      <c r="P67" s="143"/>
      <c r="Q67" s="143"/>
      <c r="R67" s="143"/>
      <c r="S67" s="143"/>
      <c r="T67" s="142">
        <v>2</v>
      </c>
    </row>
    <row r="68" spans="1:20" x14ac:dyDescent="0.25">
      <c r="A68" s="141"/>
      <c r="C68" s="140"/>
      <c r="D68" s="137"/>
      <c r="E68" s="139"/>
      <c r="T68" s="139"/>
    </row>
    <row r="69" spans="1:20" x14ac:dyDescent="0.25">
      <c r="C69" s="138"/>
      <c r="D69" s="137"/>
    </row>
    <row r="70" spans="1:20" x14ac:dyDescent="0.25">
      <c r="C70" s="138"/>
      <c r="D70" s="137"/>
    </row>
    <row r="71" spans="1:20" s="133" customFormat="1" ht="16.5" thickBot="1" x14ac:dyDescent="0.3">
      <c r="A71" s="195" t="s">
        <v>30</v>
      </c>
      <c r="B71" s="134"/>
      <c r="C71" s="194"/>
      <c r="D71" s="194"/>
      <c r="E71" s="194"/>
      <c r="F71" s="135"/>
      <c r="G71" s="135"/>
      <c r="H71" s="135"/>
      <c r="I71" s="135"/>
      <c r="J71" s="135"/>
      <c r="K71" s="135"/>
      <c r="L71" s="135"/>
      <c r="M71" s="135"/>
      <c r="N71" s="135"/>
      <c r="O71" s="135"/>
      <c r="P71" s="135"/>
      <c r="Q71" s="135"/>
      <c r="R71" s="135"/>
      <c r="S71" s="134"/>
      <c r="T71" s="193" t="s">
        <v>130</v>
      </c>
    </row>
    <row r="72" spans="1:20" s="133" customFormat="1" ht="15.75" x14ac:dyDescent="0.25">
      <c r="A72" s="134"/>
      <c r="B72" s="134"/>
      <c r="C72" s="195"/>
      <c r="D72" s="195"/>
      <c r="E72" s="195"/>
      <c r="F72" s="136"/>
      <c r="G72" s="135"/>
      <c r="H72" s="135"/>
      <c r="I72" s="135"/>
      <c r="J72" s="135"/>
      <c r="K72" s="135"/>
      <c r="L72" s="135"/>
      <c r="M72" s="135"/>
      <c r="N72" s="135"/>
      <c r="O72" s="135"/>
      <c r="P72" s="135"/>
      <c r="Q72" s="135"/>
      <c r="R72" s="135"/>
      <c r="S72" s="134"/>
      <c r="T72" s="195"/>
    </row>
    <row r="73" spans="1:20" ht="16.5" thickBot="1" x14ac:dyDescent="0.3">
      <c r="A73" s="195" t="s">
        <v>145</v>
      </c>
      <c r="C73" s="194"/>
      <c r="D73" s="194"/>
      <c r="E73" s="194"/>
      <c r="T73" s="193" t="s">
        <v>147</v>
      </c>
    </row>
  </sheetData>
  <mergeCells count="31">
    <mergeCell ref="A50:T50"/>
    <mergeCell ref="A58:T58"/>
    <mergeCell ref="A19:T19"/>
    <mergeCell ref="A20:T20"/>
    <mergeCell ref="A25:T25"/>
    <mergeCell ref="A30:T30"/>
    <mergeCell ref="A40:T40"/>
    <mergeCell ref="A43:T43"/>
    <mergeCell ref="T15:T17"/>
    <mergeCell ref="N15:N18"/>
    <mergeCell ref="O15:O18"/>
    <mergeCell ref="P15:P18"/>
    <mergeCell ref="Q15:Q18"/>
    <mergeCell ref="R15:R18"/>
    <mergeCell ref="S15:S18"/>
    <mergeCell ref="M15:M18"/>
    <mergeCell ref="A11:T12"/>
    <mergeCell ref="A13:T13"/>
    <mergeCell ref="C14:T14"/>
    <mergeCell ref="A15:A18"/>
    <mergeCell ref="B15:B18"/>
    <mergeCell ref="C15:C18"/>
    <mergeCell ref="D15:D18"/>
    <mergeCell ref="E15:E18"/>
    <mergeCell ref="F15:F18"/>
    <mergeCell ref="G15:G18"/>
    <mergeCell ref="H15:H18"/>
    <mergeCell ref="I15:I18"/>
    <mergeCell ref="J15:J18"/>
    <mergeCell ref="K15:K18"/>
    <mergeCell ref="L15:L18"/>
  </mergeCells>
  <printOptions horizontalCentered="1"/>
  <pageMargins left="0.23622047244094491" right="0.23622047244094491" top="0.55118110236220474" bottom="0.55118110236220474" header="0.31496062992125984" footer="0.31496062992125984"/>
  <pageSetup paperSize="9" scale="68" fitToHeight="0" orientation="portrait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9A4B8-7978-471E-863E-0309474F1076}">
  <sheetPr>
    <pageSetUpPr fitToPage="1"/>
  </sheetPr>
  <dimension ref="A1:K219"/>
  <sheetViews>
    <sheetView view="pageBreakPreview" zoomScale="130" zoomScaleNormal="100" zoomScaleSheetLayoutView="130" workbookViewId="0">
      <selection activeCell="C43" sqref="C43"/>
    </sheetView>
  </sheetViews>
  <sheetFormatPr defaultColWidth="9.140625" defaultRowHeight="15" x14ac:dyDescent="0.25"/>
  <cols>
    <col min="1" max="1" width="6" style="1" customWidth="1"/>
    <col min="2" max="2" width="17.7109375" style="5" customWidth="1"/>
    <col min="3" max="3" width="84.28515625" style="1" customWidth="1"/>
    <col min="4" max="4" width="8.85546875" style="1" customWidth="1"/>
    <col min="5" max="5" width="13.85546875" style="1" bestFit="1" customWidth="1"/>
    <col min="6" max="6" width="13.28515625" style="2" customWidth="1"/>
    <col min="7" max="7" width="11.85546875" style="2" customWidth="1"/>
    <col min="8" max="8" width="15.7109375" style="2" customWidth="1"/>
    <col min="9" max="9" width="15.42578125" style="2" customWidth="1"/>
    <col min="10" max="16384" width="9.140625" style="2"/>
  </cols>
  <sheetData>
    <row r="1" spans="1:9" s="313" customFormat="1" x14ac:dyDescent="0.25">
      <c r="A1" s="310"/>
      <c r="B1" s="311"/>
      <c r="C1" s="310"/>
      <c r="D1" s="310"/>
      <c r="E1" s="310"/>
      <c r="F1" s="312"/>
      <c r="G1" s="312"/>
      <c r="H1" s="415" t="s">
        <v>505</v>
      </c>
      <c r="I1" s="415"/>
    </row>
    <row r="2" spans="1:9" s="313" customFormat="1" ht="15" customHeight="1" x14ac:dyDescent="0.25">
      <c r="A2" s="310"/>
      <c r="B2" s="311" t="s">
        <v>506</v>
      </c>
      <c r="C2" s="314" t="s">
        <v>507</v>
      </c>
      <c r="D2" s="310"/>
      <c r="E2" s="310"/>
      <c r="F2" s="415"/>
      <c r="G2" s="415"/>
      <c r="H2" s="415"/>
      <c r="I2" s="415"/>
    </row>
    <row r="3" spans="1:9" s="313" customFormat="1" ht="15" customHeight="1" x14ac:dyDescent="0.25">
      <c r="A3" s="310"/>
      <c r="B3" s="311"/>
      <c r="C3" s="310"/>
      <c r="D3" s="310"/>
      <c r="E3" s="310"/>
      <c r="F3" s="315"/>
      <c r="G3" s="315"/>
      <c r="H3" s="315"/>
      <c r="I3" s="315"/>
    </row>
    <row r="4" spans="1:9" s="313" customFormat="1" ht="15" customHeight="1" x14ac:dyDescent="0.25">
      <c r="A4" s="310"/>
      <c r="B4" s="311"/>
      <c r="C4" s="310"/>
      <c r="D4" s="310"/>
      <c r="E4" s="310"/>
      <c r="F4" s="315"/>
      <c r="G4" s="315"/>
      <c r="H4" s="315"/>
      <c r="I4" s="315"/>
    </row>
    <row r="5" spans="1:9" ht="15" customHeight="1" x14ac:dyDescent="0.25">
      <c r="A5" s="420" t="s">
        <v>526</v>
      </c>
      <c r="B5" s="420"/>
      <c r="C5" s="420"/>
      <c r="D5" s="420"/>
      <c r="E5" s="420"/>
      <c r="F5" s="420"/>
      <c r="G5" s="420"/>
      <c r="H5" s="420"/>
      <c r="I5" s="420"/>
    </row>
    <row r="6" spans="1:9" ht="22.5" customHeight="1" thickBot="1" x14ac:dyDescent="0.3">
      <c r="A6" s="417" t="s">
        <v>519</v>
      </c>
      <c r="B6" s="417"/>
      <c r="C6" s="417"/>
      <c r="D6" s="417"/>
      <c r="E6" s="417"/>
      <c r="F6" s="417"/>
      <c r="G6" s="417"/>
      <c r="H6" s="417"/>
      <c r="I6" s="417"/>
    </row>
    <row r="7" spans="1:9" s="3" customFormat="1" ht="15" customHeight="1" x14ac:dyDescent="0.25">
      <c r="A7" s="412" t="s">
        <v>0</v>
      </c>
      <c r="B7" s="16" t="s">
        <v>1</v>
      </c>
      <c r="C7" s="412" t="s">
        <v>2</v>
      </c>
      <c r="D7" s="412" t="s">
        <v>3</v>
      </c>
      <c r="E7" s="412" t="s">
        <v>4</v>
      </c>
      <c r="F7" s="418" t="s">
        <v>493</v>
      </c>
      <c r="G7" s="419"/>
      <c r="H7" s="418" t="s">
        <v>494</v>
      </c>
      <c r="I7" s="419"/>
    </row>
    <row r="8" spans="1:9" ht="15.75" customHeight="1" thickBot="1" x14ac:dyDescent="0.3">
      <c r="A8" s="413"/>
      <c r="B8" s="17" t="s">
        <v>5</v>
      </c>
      <c r="C8" s="413"/>
      <c r="D8" s="413"/>
      <c r="E8" s="413"/>
      <c r="F8" s="320" t="s">
        <v>495</v>
      </c>
      <c r="G8" s="321" t="s">
        <v>496</v>
      </c>
      <c r="H8" s="320" t="s">
        <v>495</v>
      </c>
      <c r="I8" s="321" t="s">
        <v>496</v>
      </c>
    </row>
    <row r="9" spans="1:9" ht="15.75" thickBot="1" x14ac:dyDescent="0.3">
      <c r="A9" s="213"/>
      <c r="B9" s="96"/>
      <c r="C9" s="214"/>
      <c r="D9" s="214"/>
      <c r="E9" s="214"/>
      <c r="F9" s="328"/>
      <c r="G9" s="328"/>
      <c r="H9" s="328"/>
      <c r="I9" s="329"/>
    </row>
    <row r="10" spans="1:9" ht="15.75" customHeight="1" thickBot="1" x14ac:dyDescent="0.3">
      <c r="A10" s="408" t="s">
        <v>457</v>
      </c>
      <c r="B10" s="410"/>
      <c r="C10" s="410"/>
      <c r="D10" s="410"/>
      <c r="E10" s="410"/>
      <c r="F10" s="410"/>
      <c r="G10" s="410"/>
      <c r="H10" s="410"/>
      <c r="I10" s="411"/>
    </row>
    <row r="11" spans="1:9" customFormat="1" ht="15.75" thickBot="1" x14ac:dyDescent="0.3">
      <c r="A11" s="331"/>
      <c r="B11" s="332" t="s">
        <v>6</v>
      </c>
      <c r="C11" s="406" t="s">
        <v>172</v>
      </c>
      <c r="D11" s="406"/>
      <c r="E11" s="406"/>
      <c r="F11" s="406"/>
      <c r="G11" s="406"/>
      <c r="H11" s="406"/>
      <c r="I11" s="407"/>
    </row>
    <row r="12" spans="1:9" customFormat="1" ht="25.5" x14ac:dyDescent="0.25">
      <c r="A12" s="289">
        <v>1</v>
      </c>
      <c r="B12" s="295" t="s">
        <v>535</v>
      </c>
      <c r="C12" s="364" t="s">
        <v>36</v>
      </c>
      <c r="D12" s="285" t="s">
        <v>38</v>
      </c>
      <c r="E12" s="303">
        <v>124.08</v>
      </c>
      <c r="F12" s="276"/>
      <c r="G12" s="277">
        <v>0</v>
      </c>
      <c r="H12" s="300"/>
      <c r="I12" s="232">
        <f>E12*G12</f>
        <v>0</v>
      </c>
    </row>
    <row r="13" spans="1:9" customFormat="1" ht="25.5" x14ac:dyDescent="0.25">
      <c r="A13" s="291" t="s">
        <v>11</v>
      </c>
      <c r="B13" s="297" t="s">
        <v>535</v>
      </c>
      <c r="C13" s="365" t="s">
        <v>22</v>
      </c>
      <c r="D13" s="287" t="s">
        <v>38</v>
      </c>
      <c r="E13" s="304">
        <v>3.84</v>
      </c>
      <c r="F13" s="279"/>
      <c r="G13" s="224">
        <v>0</v>
      </c>
      <c r="H13" s="301"/>
      <c r="I13" s="224">
        <f t="shared" ref="I13:I17" si="0">E13*G13</f>
        <v>0</v>
      </c>
    </row>
    <row r="14" spans="1:9" customFormat="1" x14ac:dyDescent="0.25">
      <c r="A14" s="291" t="s">
        <v>39</v>
      </c>
      <c r="B14" s="297" t="s">
        <v>535</v>
      </c>
      <c r="C14" s="365" t="s">
        <v>40</v>
      </c>
      <c r="D14" s="287" t="s">
        <v>7</v>
      </c>
      <c r="E14" s="304">
        <v>3.84</v>
      </c>
      <c r="F14" s="279"/>
      <c r="G14" s="224">
        <v>0</v>
      </c>
      <c r="H14" s="301"/>
      <c r="I14" s="224">
        <f t="shared" si="0"/>
        <v>0</v>
      </c>
    </row>
    <row r="15" spans="1:9" customFormat="1" x14ac:dyDescent="0.25">
      <c r="A15" s="291" t="s">
        <v>13</v>
      </c>
      <c r="B15" s="297" t="s">
        <v>535</v>
      </c>
      <c r="C15" s="365" t="s">
        <v>41</v>
      </c>
      <c r="D15" s="287" t="s">
        <v>21</v>
      </c>
      <c r="E15" s="304">
        <f>(E12+E13)*1.6</f>
        <v>204.67200000000003</v>
      </c>
      <c r="F15" s="279"/>
      <c r="G15" s="224">
        <v>0</v>
      </c>
      <c r="H15" s="301"/>
      <c r="I15" s="224">
        <f t="shared" si="0"/>
        <v>0</v>
      </c>
    </row>
    <row r="16" spans="1:9" customFormat="1" ht="25.5" x14ac:dyDescent="0.25">
      <c r="A16" s="291" t="s">
        <v>42</v>
      </c>
      <c r="B16" s="297" t="s">
        <v>535</v>
      </c>
      <c r="C16" s="365" t="s">
        <v>227</v>
      </c>
      <c r="D16" s="287" t="s">
        <v>102</v>
      </c>
      <c r="E16" s="304">
        <v>111.23</v>
      </c>
      <c r="F16" s="279"/>
      <c r="G16" s="224">
        <v>0</v>
      </c>
      <c r="H16" s="301"/>
      <c r="I16" s="224">
        <f t="shared" si="0"/>
        <v>0</v>
      </c>
    </row>
    <row r="17" spans="1:9" customFormat="1" ht="15.75" x14ac:dyDescent="0.25">
      <c r="A17" s="291" t="s">
        <v>45</v>
      </c>
      <c r="B17" s="297" t="s">
        <v>535</v>
      </c>
      <c r="C17" s="365" t="s">
        <v>43</v>
      </c>
      <c r="D17" s="287" t="s">
        <v>38</v>
      </c>
      <c r="E17" s="304">
        <v>12.01</v>
      </c>
      <c r="F17" s="279"/>
      <c r="G17" s="224">
        <v>0</v>
      </c>
      <c r="H17" s="301"/>
      <c r="I17" s="224">
        <f t="shared" si="0"/>
        <v>0</v>
      </c>
    </row>
    <row r="18" spans="1:9" customFormat="1" x14ac:dyDescent="0.25">
      <c r="A18" s="290" t="s">
        <v>46</v>
      </c>
      <c r="B18" s="296" t="s">
        <v>536</v>
      </c>
      <c r="C18" s="366" t="s">
        <v>23</v>
      </c>
      <c r="D18" s="286" t="s">
        <v>7</v>
      </c>
      <c r="E18" s="362">
        <f>1.1*E17</f>
        <v>13.211</v>
      </c>
      <c r="F18" s="278">
        <v>0</v>
      </c>
      <c r="G18" s="61"/>
      <c r="H18" s="275">
        <f>E18*F18</f>
        <v>0</v>
      </c>
      <c r="I18" s="326"/>
    </row>
    <row r="19" spans="1:9" customFormat="1" ht="15.75" x14ac:dyDescent="0.25">
      <c r="A19" s="291" t="s">
        <v>16</v>
      </c>
      <c r="B19" s="297" t="s">
        <v>535</v>
      </c>
      <c r="C19" s="294" t="s">
        <v>173</v>
      </c>
      <c r="D19" s="287" t="s">
        <v>38</v>
      </c>
      <c r="E19" s="304">
        <v>6</v>
      </c>
      <c r="F19" s="279"/>
      <c r="G19" s="224">
        <v>0</v>
      </c>
      <c r="H19" s="301"/>
      <c r="I19" s="224">
        <f>E19*G19</f>
        <v>0</v>
      </c>
    </row>
    <row r="20" spans="1:9" customFormat="1" ht="15.75" x14ac:dyDescent="0.25">
      <c r="A20" s="290" t="s">
        <v>17</v>
      </c>
      <c r="B20" s="296" t="s">
        <v>536</v>
      </c>
      <c r="C20" s="293" t="s">
        <v>37</v>
      </c>
      <c r="D20" s="286" t="s">
        <v>96</v>
      </c>
      <c r="E20" s="362">
        <f>1.1*E19</f>
        <v>6.6000000000000005</v>
      </c>
      <c r="F20" s="278">
        <v>0</v>
      </c>
      <c r="G20" s="61"/>
      <c r="H20" s="275">
        <f t="shared" ref="H20" si="1">E20*F20</f>
        <v>0</v>
      </c>
      <c r="I20" s="326"/>
    </row>
    <row r="21" spans="1:9" customFormat="1" ht="25.5" x14ac:dyDescent="0.25">
      <c r="A21" s="291" t="s">
        <v>18</v>
      </c>
      <c r="B21" s="297" t="s">
        <v>535</v>
      </c>
      <c r="C21" s="365" t="s">
        <v>47</v>
      </c>
      <c r="D21" s="287" t="s">
        <v>7</v>
      </c>
      <c r="E21" s="304">
        <v>79.790000000000006</v>
      </c>
      <c r="F21" s="279"/>
      <c r="G21" s="224">
        <v>0</v>
      </c>
      <c r="H21" s="301"/>
      <c r="I21" s="224">
        <f>E21*G21</f>
        <v>0</v>
      </c>
    </row>
    <row r="22" spans="1:9" customFormat="1" x14ac:dyDescent="0.25">
      <c r="A22" s="290" t="s">
        <v>90</v>
      </c>
      <c r="B22" s="296" t="s">
        <v>536</v>
      </c>
      <c r="C22" s="366" t="s">
        <v>23</v>
      </c>
      <c r="D22" s="286" t="s">
        <v>7</v>
      </c>
      <c r="E22" s="362">
        <f>1.1*E21</f>
        <v>87.76900000000002</v>
      </c>
      <c r="F22" s="278">
        <v>0</v>
      </c>
      <c r="G22" s="61"/>
      <c r="H22" s="275">
        <f>E22*F22</f>
        <v>0</v>
      </c>
      <c r="I22" s="326"/>
    </row>
    <row r="23" spans="1:9" customFormat="1" ht="16.5" thickBot="1" x14ac:dyDescent="0.3">
      <c r="A23" s="360" t="s">
        <v>19</v>
      </c>
      <c r="B23" s="309" t="s">
        <v>535</v>
      </c>
      <c r="C23" s="367" t="s">
        <v>8</v>
      </c>
      <c r="D23" s="308" t="s">
        <v>38</v>
      </c>
      <c r="E23" s="363">
        <v>79.790000000000006</v>
      </c>
      <c r="F23" s="307"/>
      <c r="G23" s="225">
        <v>0</v>
      </c>
      <c r="H23" s="361"/>
      <c r="I23" s="337">
        <f>E23*G23</f>
        <v>0</v>
      </c>
    </row>
    <row r="24" spans="1:9" s="313" customFormat="1" ht="15.75" thickBot="1" x14ac:dyDescent="0.3">
      <c r="A24" s="235"/>
      <c r="B24" s="236"/>
      <c r="C24" s="237" t="s">
        <v>497</v>
      </c>
      <c r="D24" s="238"/>
      <c r="E24" s="238"/>
      <c r="F24" s="239"/>
      <c r="G24" s="239"/>
      <c r="H24" s="240">
        <f>SUM(H12:H23)</f>
        <v>0</v>
      </c>
      <c r="I24" s="241">
        <f>SUM(I12:I23)</f>
        <v>0</v>
      </c>
    </row>
    <row r="25" spans="1:9" s="313" customFormat="1" ht="15.75" thickBot="1" x14ac:dyDescent="0.3">
      <c r="A25" s="344"/>
      <c r="B25" s="345"/>
      <c r="C25" s="346" t="s">
        <v>498</v>
      </c>
      <c r="D25" s="254"/>
      <c r="E25" s="254"/>
      <c r="F25" s="257"/>
      <c r="G25" s="257"/>
      <c r="H25" s="257"/>
      <c r="I25" s="258">
        <f>H24+I24</f>
        <v>0</v>
      </c>
    </row>
    <row r="26" spans="1:9" customFormat="1" ht="15.75" thickBot="1" x14ac:dyDescent="0.3">
      <c r="A26" s="331"/>
      <c r="B26" s="332" t="s">
        <v>9</v>
      </c>
      <c r="C26" s="406" t="s">
        <v>468</v>
      </c>
      <c r="D26" s="406"/>
      <c r="E26" s="406"/>
      <c r="F26" s="406"/>
      <c r="G26" s="406"/>
      <c r="H26" s="406"/>
      <c r="I26" s="407"/>
    </row>
    <row r="27" spans="1:9" customFormat="1" ht="25.5" x14ac:dyDescent="0.25">
      <c r="A27" s="289">
        <v>1</v>
      </c>
      <c r="B27" s="295" t="s">
        <v>535</v>
      </c>
      <c r="C27" s="364" t="s">
        <v>36</v>
      </c>
      <c r="D27" s="285" t="s">
        <v>38</v>
      </c>
      <c r="E27" s="303">
        <v>544.87</v>
      </c>
      <c r="F27" s="276"/>
      <c r="G27" s="277">
        <v>0</v>
      </c>
      <c r="H27" s="300"/>
      <c r="I27" s="232">
        <f t="shared" ref="I27:I31" si="2">E27*G27</f>
        <v>0</v>
      </c>
    </row>
    <row r="28" spans="1:9" customFormat="1" ht="25.5" x14ac:dyDescent="0.25">
      <c r="A28" s="291" t="s">
        <v>11</v>
      </c>
      <c r="B28" s="297" t="s">
        <v>535</v>
      </c>
      <c r="C28" s="365" t="s">
        <v>22</v>
      </c>
      <c r="D28" s="287" t="s">
        <v>38</v>
      </c>
      <c r="E28" s="304">
        <v>16.850000000000001</v>
      </c>
      <c r="F28" s="279"/>
      <c r="G28" s="224">
        <v>0</v>
      </c>
      <c r="H28" s="301"/>
      <c r="I28" s="224">
        <f t="shared" si="2"/>
        <v>0</v>
      </c>
    </row>
    <row r="29" spans="1:9" customFormat="1" x14ac:dyDescent="0.25">
      <c r="A29" s="291" t="s">
        <v>39</v>
      </c>
      <c r="B29" s="297" t="s">
        <v>535</v>
      </c>
      <c r="C29" s="365" t="s">
        <v>40</v>
      </c>
      <c r="D29" s="287" t="s">
        <v>7</v>
      </c>
      <c r="E29" s="304">
        <v>16.850000000000001</v>
      </c>
      <c r="F29" s="279"/>
      <c r="G29" s="224">
        <v>0</v>
      </c>
      <c r="H29" s="301"/>
      <c r="I29" s="224">
        <f t="shared" si="2"/>
        <v>0</v>
      </c>
    </row>
    <row r="30" spans="1:9" customFormat="1" x14ac:dyDescent="0.25">
      <c r="A30" s="291" t="s">
        <v>13</v>
      </c>
      <c r="B30" s="297" t="s">
        <v>535</v>
      </c>
      <c r="C30" s="365" t="s">
        <v>41</v>
      </c>
      <c r="D30" s="287" t="s">
        <v>21</v>
      </c>
      <c r="E30" s="304">
        <f>(E27+E28)*1.6</f>
        <v>898.75200000000007</v>
      </c>
      <c r="F30" s="279"/>
      <c r="G30" s="224">
        <v>0</v>
      </c>
      <c r="H30" s="301"/>
      <c r="I30" s="224">
        <f t="shared" si="2"/>
        <v>0</v>
      </c>
    </row>
    <row r="31" spans="1:9" customFormat="1" ht="15.75" x14ac:dyDescent="0.25">
      <c r="A31" s="291" t="s">
        <v>42</v>
      </c>
      <c r="B31" s="297" t="s">
        <v>535</v>
      </c>
      <c r="C31" s="365" t="s">
        <v>43</v>
      </c>
      <c r="D31" s="287" t="s">
        <v>38</v>
      </c>
      <c r="E31" s="304">
        <v>7.55</v>
      </c>
      <c r="F31" s="279"/>
      <c r="G31" s="224">
        <v>0</v>
      </c>
      <c r="H31" s="301"/>
      <c r="I31" s="224">
        <f t="shared" si="2"/>
        <v>0</v>
      </c>
    </row>
    <row r="32" spans="1:9" customFormat="1" x14ac:dyDescent="0.25">
      <c r="A32" s="290" t="s">
        <v>44</v>
      </c>
      <c r="B32" s="296" t="s">
        <v>536</v>
      </c>
      <c r="C32" s="366" t="s">
        <v>23</v>
      </c>
      <c r="D32" s="286" t="s">
        <v>7</v>
      </c>
      <c r="E32" s="362">
        <f>1.1*E31</f>
        <v>8.3049999999999997</v>
      </c>
      <c r="F32" s="278">
        <v>0</v>
      </c>
      <c r="G32" s="61"/>
      <c r="H32" s="275">
        <f>E32*F32</f>
        <v>0</v>
      </c>
      <c r="I32" s="326"/>
    </row>
    <row r="33" spans="1:11" ht="15.75" x14ac:dyDescent="0.25">
      <c r="A33" s="291" t="s">
        <v>45</v>
      </c>
      <c r="B33" s="297" t="s">
        <v>535</v>
      </c>
      <c r="C33" s="365" t="s">
        <v>469</v>
      </c>
      <c r="D33" s="287" t="s">
        <v>38</v>
      </c>
      <c r="E33" s="304">
        <v>30.77</v>
      </c>
      <c r="F33" s="369"/>
      <c r="G33" s="224">
        <v>0</v>
      </c>
      <c r="H33" s="368"/>
      <c r="I33" s="224">
        <f>E33*G33</f>
        <v>0</v>
      </c>
      <c r="K33" s="4"/>
    </row>
    <row r="34" spans="1:11" ht="15.75" x14ac:dyDescent="0.25">
      <c r="A34" s="290" t="s">
        <v>46</v>
      </c>
      <c r="B34" s="296" t="s">
        <v>536</v>
      </c>
      <c r="C34" s="366" t="s">
        <v>23</v>
      </c>
      <c r="D34" s="286" t="s">
        <v>96</v>
      </c>
      <c r="E34" s="362">
        <f>1.1*E33</f>
        <v>33.847000000000001</v>
      </c>
      <c r="F34" s="278">
        <v>0</v>
      </c>
      <c r="G34" s="327"/>
      <c r="H34" s="275">
        <f>E34*F34</f>
        <v>0</v>
      </c>
      <c r="I34" s="327"/>
    </row>
    <row r="35" spans="1:11" customFormat="1" ht="25.5" x14ac:dyDescent="0.25">
      <c r="A35" s="291" t="s">
        <v>16</v>
      </c>
      <c r="B35" s="297" t="s">
        <v>535</v>
      </c>
      <c r="C35" s="365" t="s">
        <v>47</v>
      </c>
      <c r="D35" s="287" t="s">
        <v>7</v>
      </c>
      <c r="E35" s="304">
        <v>456.2</v>
      </c>
      <c r="F35" s="279"/>
      <c r="G35" s="224">
        <v>0</v>
      </c>
      <c r="H35" s="301"/>
      <c r="I35" s="224">
        <f>E35*G35</f>
        <v>0</v>
      </c>
    </row>
    <row r="36" spans="1:11" customFormat="1" x14ac:dyDescent="0.25">
      <c r="A36" s="290" t="s">
        <v>17</v>
      </c>
      <c r="B36" s="296" t="s">
        <v>536</v>
      </c>
      <c r="C36" s="366" t="s">
        <v>23</v>
      </c>
      <c r="D36" s="286" t="s">
        <v>7</v>
      </c>
      <c r="E36" s="362">
        <v>39.450000000000003</v>
      </c>
      <c r="F36" s="278">
        <v>0</v>
      </c>
      <c r="G36" s="61"/>
      <c r="H36" s="275">
        <f t="shared" ref="H36:H37" si="3">E36*F36</f>
        <v>0</v>
      </c>
      <c r="I36" s="326"/>
    </row>
    <row r="37" spans="1:11" customFormat="1" x14ac:dyDescent="0.25">
      <c r="A37" s="290" t="s">
        <v>84</v>
      </c>
      <c r="B37" s="296" t="s">
        <v>536</v>
      </c>
      <c r="C37" s="366" t="s">
        <v>484</v>
      </c>
      <c r="D37" s="286" t="s">
        <v>7</v>
      </c>
      <c r="E37" s="362">
        <v>462.47</v>
      </c>
      <c r="F37" s="278">
        <v>0</v>
      </c>
      <c r="G37" s="61"/>
      <c r="H37" s="275">
        <f t="shared" si="3"/>
        <v>0</v>
      </c>
      <c r="I37" s="326"/>
    </row>
    <row r="38" spans="1:11" customFormat="1" ht="16.5" thickBot="1" x14ac:dyDescent="0.3">
      <c r="A38" s="360" t="s">
        <v>18</v>
      </c>
      <c r="B38" s="309" t="s">
        <v>535</v>
      </c>
      <c r="C38" s="367" t="s">
        <v>8</v>
      </c>
      <c r="D38" s="308" t="s">
        <v>38</v>
      </c>
      <c r="E38" s="363">
        <v>456.2</v>
      </c>
      <c r="F38" s="307"/>
      <c r="G38" s="225">
        <v>0</v>
      </c>
      <c r="H38" s="361"/>
      <c r="I38" s="337">
        <f>E38*G38</f>
        <v>0</v>
      </c>
    </row>
    <row r="39" spans="1:11" s="313" customFormat="1" ht="15.75" thickBot="1" x14ac:dyDescent="0.3">
      <c r="A39" s="235"/>
      <c r="B39" s="236"/>
      <c r="C39" s="237" t="s">
        <v>497</v>
      </c>
      <c r="D39" s="238"/>
      <c r="E39" s="238"/>
      <c r="F39" s="239"/>
      <c r="G39" s="239"/>
      <c r="H39" s="240">
        <f>SUM(H27:H38)</f>
        <v>0</v>
      </c>
      <c r="I39" s="241">
        <f>SUM(I27:I38)</f>
        <v>0</v>
      </c>
    </row>
    <row r="40" spans="1:11" s="313" customFormat="1" ht="15.75" thickBot="1" x14ac:dyDescent="0.3">
      <c r="A40" s="344"/>
      <c r="B40" s="345"/>
      <c r="C40" s="346" t="s">
        <v>504</v>
      </c>
      <c r="D40" s="254"/>
      <c r="E40" s="254"/>
      <c r="F40" s="257"/>
      <c r="G40" s="257"/>
      <c r="H40" s="257"/>
      <c r="I40" s="258">
        <f>H39+I39</f>
        <v>0</v>
      </c>
    </row>
    <row r="41" spans="1:11" customFormat="1" ht="15.75" thickBot="1" x14ac:dyDescent="0.3">
      <c r="A41" s="331"/>
      <c r="B41" s="332" t="s">
        <v>81</v>
      </c>
      <c r="C41" s="406" t="s">
        <v>263</v>
      </c>
      <c r="D41" s="406"/>
      <c r="E41" s="406"/>
      <c r="F41" s="406"/>
      <c r="G41" s="406"/>
      <c r="H41" s="406"/>
      <c r="I41" s="407"/>
    </row>
    <row r="42" spans="1:11" customFormat="1" x14ac:dyDescent="0.25">
      <c r="A42" s="289" t="s">
        <v>10</v>
      </c>
      <c r="B42" s="295" t="s">
        <v>535</v>
      </c>
      <c r="C42" s="292" t="s">
        <v>537</v>
      </c>
      <c r="D42" s="285" t="s">
        <v>15</v>
      </c>
      <c r="E42" s="372">
        <v>4</v>
      </c>
      <c r="F42" s="276"/>
      <c r="G42" s="277">
        <v>0</v>
      </c>
      <c r="H42" s="54"/>
      <c r="I42" s="232">
        <f t="shared" ref="I42:I43" si="4">E42*G42</f>
        <v>0</v>
      </c>
    </row>
    <row r="43" spans="1:11" customFormat="1" x14ac:dyDescent="0.25">
      <c r="A43" s="291" t="s">
        <v>11</v>
      </c>
      <c r="B43" s="297" t="s">
        <v>535</v>
      </c>
      <c r="C43" s="294" t="s">
        <v>55</v>
      </c>
      <c r="D43" s="287" t="s">
        <v>15</v>
      </c>
      <c r="E43" s="373">
        <v>4</v>
      </c>
      <c r="F43" s="375"/>
      <c r="G43" s="224">
        <v>0</v>
      </c>
      <c r="H43" s="63"/>
      <c r="I43" s="224">
        <f t="shared" si="4"/>
        <v>0</v>
      </c>
    </row>
    <row r="44" spans="1:11" customFormat="1" x14ac:dyDescent="0.25">
      <c r="A44" s="290" t="s">
        <v>50</v>
      </c>
      <c r="B44" s="296" t="s">
        <v>536</v>
      </c>
      <c r="C44" s="293" t="s">
        <v>260</v>
      </c>
      <c r="D44" s="286" t="s">
        <v>15</v>
      </c>
      <c r="E44" s="283">
        <v>4</v>
      </c>
      <c r="F44" s="278">
        <v>0</v>
      </c>
      <c r="G44" s="61"/>
      <c r="H44" s="275">
        <f t="shared" ref="H44" si="5">E44*F44</f>
        <v>0</v>
      </c>
      <c r="I44" s="61"/>
    </row>
    <row r="45" spans="1:11" customFormat="1" ht="15.75" thickBot="1" x14ac:dyDescent="0.3">
      <c r="A45" s="370" t="s">
        <v>39</v>
      </c>
      <c r="B45" s="378" t="s">
        <v>535</v>
      </c>
      <c r="C45" s="367" t="s">
        <v>56</v>
      </c>
      <c r="D45" s="377" t="s">
        <v>15</v>
      </c>
      <c r="E45" s="374">
        <v>4</v>
      </c>
      <c r="F45" s="376"/>
      <c r="G45" s="225">
        <v>0</v>
      </c>
      <c r="H45" s="371"/>
      <c r="I45" s="337">
        <f>E45*G45</f>
        <v>0</v>
      </c>
    </row>
    <row r="46" spans="1:11" s="313" customFormat="1" ht="15.75" thickBot="1" x14ac:dyDescent="0.3">
      <c r="A46" s="235"/>
      <c r="B46" s="236"/>
      <c r="C46" s="237" t="s">
        <v>497</v>
      </c>
      <c r="D46" s="238"/>
      <c r="E46" s="238"/>
      <c r="F46" s="239"/>
      <c r="G46" s="239"/>
      <c r="H46" s="240">
        <f>SUM(H42:H45)</f>
        <v>0</v>
      </c>
      <c r="I46" s="241">
        <f>SUM(I42:I45)</f>
        <v>0</v>
      </c>
    </row>
    <row r="47" spans="1:11" s="313" customFormat="1" ht="15.75" thickBot="1" x14ac:dyDescent="0.3">
      <c r="A47" s="344"/>
      <c r="B47" s="345"/>
      <c r="C47" s="346" t="s">
        <v>516</v>
      </c>
      <c r="D47" s="254"/>
      <c r="E47" s="254"/>
      <c r="F47" s="257"/>
      <c r="G47" s="257"/>
      <c r="H47" s="257"/>
      <c r="I47" s="258">
        <f>H46+I46</f>
        <v>0</v>
      </c>
    </row>
    <row r="48" spans="1:11" customFormat="1" ht="15.75" thickBot="1" x14ac:dyDescent="0.3">
      <c r="A48" s="331"/>
      <c r="B48" s="332" t="s">
        <v>82</v>
      </c>
      <c r="C48" s="406" t="s">
        <v>454</v>
      </c>
      <c r="D48" s="406"/>
      <c r="E48" s="406"/>
      <c r="F48" s="406"/>
      <c r="G48" s="406"/>
      <c r="H48" s="406"/>
      <c r="I48" s="407"/>
    </row>
    <row r="49" spans="1:9" customFormat="1" ht="25.5" x14ac:dyDescent="0.25">
      <c r="A49" s="289" t="s">
        <v>10</v>
      </c>
      <c r="B49" s="295" t="s">
        <v>535</v>
      </c>
      <c r="C49" s="292" t="s">
        <v>174</v>
      </c>
      <c r="D49" s="285" t="s">
        <v>7</v>
      </c>
      <c r="E49" s="282">
        <v>9.1</v>
      </c>
      <c r="F49" s="383"/>
      <c r="G49" s="277">
        <v>0</v>
      </c>
      <c r="H49" s="57"/>
      <c r="I49" s="232">
        <f t="shared" ref="I49" si="6">E49*G49</f>
        <v>0</v>
      </c>
    </row>
    <row r="50" spans="1:9" customFormat="1" x14ac:dyDescent="0.25">
      <c r="A50" s="290" t="s">
        <v>48</v>
      </c>
      <c r="B50" s="296" t="s">
        <v>536</v>
      </c>
      <c r="C50" s="293" t="s">
        <v>176</v>
      </c>
      <c r="D50" s="286" t="s">
        <v>15</v>
      </c>
      <c r="E50" s="283">
        <v>26</v>
      </c>
      <c r="F50" s="278">
        <v>0</v>
      </c>
      <c r="G50" s="64"/>
      <c r="H50" s="275">
        <f t="shared" ref="H50:H53" si="7">E50*F50</f>
        <v>0</v>
      </c>
      <c r="I50" s="64"/>
    </row>
    <row r="51" spans="1:9" customFormat="1" x14ac:dyDescent="0.25">
      <c r="A51" s="290" t="s">
        <v>49</v>
      </c>
      <c r="B51" s="296" t="s">
        <v>536</v>
      </c>
      <c r="C51" s="293" t="s">
        <v>177</v>
      </c>
      <c r="D51" s="286" t="s">
        <v>12</v>
      </c>
      <c r="E51" s="283">
        <v>2.82</v>
      </c>
      <c r="F51" s="278">
        <v>0</v>
      </c>
      <c r="G51" s="64"/>
      <c r="H51" s="275">
        <f t="shared" si="7"/>
        <v>0</v>
      </c>
      <c r="I51" s="64"/>
    </row>
    <row r="52" spans="1:9" customFormat="1" x14ac:dyDescent="0.25">
      <c r="A52" s="290" t="s">
        <v>138</v>
      </c>
      <c r="B52" s="296" t="s">
        <v>536</v>
      </c>
      <c r="C52" s="293" t="s">
        <v>179</v>
      </c>
      <c r="D52" s="286" t="s">
        <v>7</v>
      </c>
      <c r="E52" s="283">
        <v>0.77</v>
      </c>
      <c r="F52" s="278">
        <v>0</v>
      </c>
      <c r="G52" s="64"/>
      <c r="H52" s="275">
        <f t="shared" si="7"/>
        <v>0</v>
      </c>
      <c r="I52" s="64"/>
    </row>
    <row r="53" spans="1:9" customFormat="1" ht="15.75" thickBot="1" x14ac:dyDescent="0.3">
      <c r="A53" s="290" t="s">
        <v>137</v>
      </c>
      <c r="B53" s="296" t="s">
        <v>536</v>
      </c>
      <c r="C53" s="293" t="s">
        <v>245</v>
      </c>
      <c r="D53" s="286" t="s">
        <v>15</v>
      </c>
      <c r="E53" s="283">
        <v>10</v>
      </c>
      <c r="F53" s="278">
        <v>0</v>
      </c>
      <c r="G53" s="64"/>
      <c r="H53" s="275">
        <f t="shared" si="7"/>
        <v>0</v>
      </c>
      <c r="I53" s="64"/>
    </row>
    <row r="54" spans="1:9" s="313" customFormat="1" ht="15.75" thickBot="1" x14ac:dyDescent="0.3">
      <c r="A54" s="235"/>
      <c r="B54" s="236"/>
      <c r="C54" s="237" t="s">
        <v>497</v>
      </c>
      <c r="D54" s="238"/>
      <c r="E54" s="238"/>
      <c r="F54" s="239"/>
      <c r="G54" s="239"/>
      <c r="H54" s="240">
        <f>SUM(H49:H53)</f>
        <v>0</v>
      </c>
      <c r="I54" s="241">
        <f>SUM(I49:I53)</f>
        <v>0</v>
      </c>
    </row>
    <row r="55" spans="1:9" s="313" customFormat="1" ht="15.75" thickBot="1" x14ac:dyDescent="0.3">
      <c r="A55" s="344"/>
      <c r="B55" s="345"/>
      <c r="C55" s="346" t="s">
        <v>515</v>
      </c>
      <c r="D55" s="254"/>
      <c r="E55" s="254"/>
      <c r="F55" s="257"/>
      <c r="G55" s="257"/>
      <c r="H55" s="257"/>
      <c r="I55" s="258">
        <f>H54+I54</f>
        <v>0</v>
      </c>
    </row>
    <row r="56" spans="1:9" ht="22.5" customHeight="1" thickBot="1" x14ac:dyDescent="0.3">
      <c r="A56" s="233"/>
      <c r="B56" s="234" t="s">
        <v>387</v>
      </c>
      <c r="C56" s="406" t="s">
        <v>184</v>
      </c>
      <c r="D56" s="406"/>
      <c r="E56" s="406"/>
      <c r="F56" s="406"/>
      <c r="G56" s="406"/>
      <c r="H56" s="406"/>
      <c r="I56" s="407"/>
    </row>
    <row r="57" spans="1:9" ht="25.5" x14ac:dyDescent="0.25">
      <c r="A57" s="289" t="s">
        <v>10</v>
      </c>
      <c r="B57" s="295" t="s">
        <v>535</v>
      </c>
      <c r="C57" s="364" t="s">
        <v>192</v>
      </c>
      <c r="D57" s="285" t="s">
        <v>12</v>
      </c>
      <c r="E57" s="303">
        <v>34.200000000000003</v>
      </c>
      <c r="F57" s="387"/>
      <c r="G57" s="277">
        <v>0</v>
      </c>
      <c r="H57" s="384"/>
      <c r="I57" s="232">
        <f t="shared" ref="I57" si="8">E57*G57</f>
        <v>0</v>
      </c>
    </row>
    <row r="58" spans="1:9" ht="38.25" x14ac:dyDescent="0.25">
      <c r="A58" s="290" t="s">
        <v>48</v>
      </c>
      <c r="B58" s="296" t="s">
        <v>536</v>
      </c>
      <c r="C58" s="366" t="s">
        <v>193</v>
      </c>
      <c r="D58" s="286" t="s">
        <v>12</v>
      </c>
      <c r="E58" s="362">
        <v>34.200000000000003</v>
      </c>
      <c r="F58" s="278">
        <v>0</v>
      </c>
      <c r="G58" s="327"/>
      <c r="H58" s="275">
        <f t="shared" ref="H58:H65" si="9">E58*F58</f>
        <v>0</v>
      </c>
      <c r="I58" s="327"/>
    </row>
    <row r="59" spans="1:9" ht="25.5" x14ac:dyDescent="0.25">
      <c r="A59" s="290" t="s">
        <v>49</v>
      </c>
      <c r="B59" s="296" t="s">
        <v>536</v>
      </c>
      <c r="C59" s="293" t="s">
        <v>157</v>
      </c>
      <c r="D59" s="286" t="s">
        <v>15</v>
      </c>
      <c r="E59" s="283">
        <v>4</v>
      </c>
      <c r="F59" s="278">
        <v>0</v>
      </c>
      <c r="G59" s="327"/>
      <c r="H59" s="275">
        <f t="shared" si="9"/>
        <v>0</v>
      </c>
      <c r="I59" s="327"/>
    </row>
    <row r="60" spans="1:9" x14ac:dyDescent="0.25">
      <c r="A60" s="290" t="s">
        <v>138</v>
      </c>
      <c r="B60" s="296" t="s">
        <v>536</v>
      </c>
      <c r="C60" s="293" t="s">
        <v>492</v>
      </c>
      <c r="D60" s="286" t="s">
        <v>15</v>
      </c>
      <c r="E60" s="283">
        <v>4</v>
      </c>
      <c r="F60" s="278">
        <v>0</v>
      </c>
      <c r="G60" s="327"/>
      <c r="H60" s="275">
        <f t="shared" si="9"/>
        <v>0</v>
      </c>
      <c r="I60" s="327"/>
    </row>
    <row r="61" spans="1:9" x14ac:dyDescent="0.25">
      <c r="A61" s="290" t="s">
        <v>137</v>
      </c>
      <c r="B61" s="296" t="s">
        <v>536</v>
      </c>
      <c r="C61" s="366" t="s">
        <v>257</v>
      </c>
      <c r="D61" s="286" t="s">
        <v>15</v>
      </c>
      <c r="E61" s="283">
        <v>18</v>
      </c>
      <c r="F61" s="278">
        <v>0</v>
      </c>
      <c r="G61" s="327"/>
      <c r="H61" s="275">
        <f t="shared" si="9"/>
        <v>0</v>
      </c>
      <c r="I61" s="327"/>
    </row>
    <row r="62" spans="1:9" x14ac:dyDescent="0.25">
      <c r="A62" s="290" t="s">
        <v>136</v>
      </c>
      <c r="B62" s="296" t="s">
        <v>536</v>
      </c>
      <c r="C62" s="366" t="s">
        <v>258</v>
      </c>
      <c r="D62" s="286" t="s">
        <v>101</v>
      </c>
      <c r="E62" s="362">
        <v>6.11</v>
      </c>
      <c r="F62" s="278">
        <v>0</v>
      </c>
      <c r="G62" s="327"/>
      <c r="H62" s="275">
        <f t="shared" si="9"/>
        <v>0</v>
      </c>
      <c r="I62" s="327"/>
    </row>
    <row r="63" spans="1:9" x14ac:dyDescent="0.25">
      <c r="A63" s="290" t="s">
        <v>135</v>
      </c>
      <c r="B63" s="296" t="s">
        <v>536</v>
      </c>
      <c r="C63" s="366" t="s">
        <v>259</v>
      </c>
      <c r="D63" s="286" t="s">
        <v>101</v>
      </c>
      <c r="E63" s="362">
        <v>8.5399999999999991</v>
      </c>
      <c r="F63" s="278">
        <v>0</v>
      </c>
      <c r="G63" s="327"/>
      <c r="H63" s="275">
        <f t="shared" si="9"/>
        <v>0</v>
      </c>
      <c r="I63" s="327"/>
    </row>
    <row r="64" spans="1:9" x14ac:dyDescent="0.25">
      <c r="A64" s="290" t="s">
        <v>134</v>
      </c>
      <c r="B64" s="296" t="s">
        <v>536</v>
      </c>
      <c r="C64" s="366" t="s">
        <v>242</v>
      </c>
      <c r="D64" s="286" t="s">
        <v>15</v>
      </c>
      <c r="E64" s="283">
        <v>10</v>
      </c>
      <c r="F64" s="278">
        <v>0</v>
      </c>
      <c r="G64" s="327"/>
      <c r="H64" s="275">
        <f t="shared" si="9"/>
        <v>0</v>
      </c>
      <c r="I64" s="327"/>
    </row>
    <row r="65" spans="1:9" ht="15.75" thickBot="1" x14ac:dyDescent="0.3">
      <c r="A65" s="379" t="s">
        <v>133</v>
      </c>
      <c r="B65" s="298" t="s">
        <v>536</v>
      </c>
      <c r="C65" s="386" t="s">
        <v>243</v>
      </c>
      <c r="D65" s="288" t="s">
        <v>102</v>
      </c>
      <c r="E65" s="385">
        <v>0.36</v>
      </c>
      <c r="F65" s="280">
        <v>0</v>
      </c>
      <c r="G65" s="388"/>
      <c r="H65" s="380">
        <f t="shared" si="9"/>
        <v>0</v>
      </c>
      <c r="I65" s="354"/>
    </row>
    <row r="66" spans="1:9" s="313" customFormat="1" ht="15.75" thickBot="1" x14ac:dyDescent="0.3">
      <c r="A66" s="235"/>
      <c r="B66" s="236"/>
      <c r="C66" s="237" t="s">
        <v>497</v>
      </c>
      <c r="D66" s="238"/>
      <c r="E66" s="238"/>
      <c r="F66" s="239"/>
      <c r="G66" s="239"/>
      <c r="H66" s="240">
        <f>SUM(H57:H65)</f>
        <v>0</v>
      </c>
      <c r="I66" s="241">
        <f>SUM(I57:I65)</f>
        <v>0</v>
      </c>
    </row>
    <row r="67" spans="1:9" s="313" customFormat="1" ht="15.75" thickBot="1" x14ac:dyDescent="0.3">
      <c r="A67" s="344"/>
      <c r="B67" s="345"/>
      <c r="C67" s="346" t="s">
        <v>514</v>
      </c>
      <c r="D67" s="254"/>
      <c r="E67" s="254"/>
      <c r="F67" s="257"/>
      <c r="G67" s="257"/>
      <c r="H67" s="257"/>
      <c r="I67" s="258">
        <f>H66+I66</f>
        <v>0</v>
      </c>
    </row>
    <row r="68" spans="1:9" ht="22.5" customHeight="1" thickBot="1" x14ac:dyDescent="0.3">
      <c r="A68" s="233"/>
      <c r="B68" s="234" t="s">
        <v>388</v>
      </c>
      <c r="C68" s="406" t="s">
        <v>178</v>
      </c>
      <c r="D68" s="406"/>
      <c r="E68" s="406"/>
      <c r="F68" s="406"/>
      <c r="G68" s="406"/>
      <c r="H68" s="406"/>
      <c r="I68" s="407"/>
    </row>
    <row r="69" spans="1:9" customFormat="1" ht="40.5" customHeight="1" x14ac:dyDescent="0.25">
      <c r="A69" s="289" t="s">
        <v>10</v>
      </c>
      <c r="B69" s="295" t="s">
        <v>535</v>
      </c>
      <c r="C69" s="364" t="s">
        <v>194</v>
      </c>
      <c r="D69" s="285" t="s">
        <v>12</v>
      </c>
      <c r="E69" s="303">
        <v>15.2</v>
      </c>
      <c r="F69" s="383"/>
      <c r="G69" s="277">
        <v>0</v>
      </c>
      <c r="H69" s="57"/>
      <c r="I69" s="232">
        <f t="shared" ref="I69" si="10">E69*G69</f>
        <v>0</v>
      </c>
    </row>
    <row r="70" spans="1:9" customFormat="1" ht="38.25" x14ac:dyDescent="0.25">
      <c r="A70" s="290" t="s">
        <v>48</v>
      </c>
      <c r="B70" s="296" t="s">
        <v>536</v>
      </c>
      <c r="C70" s="366" t="s">
        <v>195</v>
      </c>
      <c r="D70" s="286" t="s">
        <v>12</v>
      </c>
      <c r="E70" s="283">
        <v>15.2</v>
      </c>
      <c r="F70" s="278">
        <v>0</v>
      </c>
      <c r="G70" s="64"/>
      <c r="H70" s="275">
        <f>E70*F70</f>
        <v>0</v>
      </c>
      <c r="I70" s="64"/>
    </row>
    <row r="71" spans="1:9" customFormat="1" ht="37.5" customHeight="1" x14ac:dyDescent="0.25">
      <c r="A71" s="291" t="s">
        <v>11</v>
      </c>
      <c r="B71" s="297" t="s">
        <v>535</v>
      </c>
      <c r="C71" s="365" t="s">
        <v>197</v>
      </c>
      <c r="D71" s="287" t="s">
        <v>12</v>
      </c>
      <c r="E71" s="304">
        <v>3.7</v>
      </c>
      <c r="F71" s="375"/>
      <c r="G71" s="224">
        <v>0</v>
      </c>
      <c r="H71" s="63"/>
      <c r="I71" s="224">
        <f t="shared" ref="I71" si="11">E71*G71</f>
        <v>0</v>
      </c>
    </row>
    <row r="72" spans="1:9" customFormat="1" ht="38.25" x14ac:dyDescent="0.25">
      <c r="A72" s="290" t="s">
        <v>50</v>
      </c>
      <c r="B72" s="296" t="s">
        <v>536</v>
      </c>
      <c r="C72" s="366" t="s">
        <v>198</v>
      </c>
      <c r="D72" s="286" t="s">
        <v>12</v>
      </c>
      <c r="E72" s="283">
        <v>3.7</v>
      </c>
      <c r="F72" s="278">
        <v>0</v>
      </c>
      <c r="G72" s="64"/>
      <c r="H72" s="275">
        <f t="shared" ref="H72:H73" si="12">E72*F72</f>
        <v>0</v>
      </c>
      <c r="I72" s="64"/>
    </row>
    <row r="73" spans="1:9" customFormat="1" x14ac:dyDescent="0.25">
      <c r="A73" s="290" t="s">
        <v>51</v>
      </c>
      <c r="B73" s="296" t="s">
        <v>536</v>
      </c>
      <c r="C73" s="366" t="s">
        <v>205</v>
      </c>
      <c r="D73" s="286" t="s">
        <v>15</v>
      </c>
      <c r="E73" s="283">
        <v>2</v>
      </c>
      <c r="F73" s="278">
        <v>0</v>
      </c>
      <c r="G73" s="64"/>
      <c r="H73" s="275">
        <f t="shared" si="12"/>
        <v>0</v>
      </c>
      <c r="I73" s="64"/>
    </row>
    <row r="74" spans="1:9" customFormat="1" ht="37.5" customHeight="1" x14ac:dyDescent="0.25">
      <c r="A74" s="291" t="s">
        <v>39</v>
      </c>
      <c r="B74" s="297" t="s">
        <v>535</v>
      </c>
      <c r="C74" s="365" t="s">
        <v>189</v>
      </c>
      <c r="D74" s="287" t="s">
        <v>12</v>
      </c>
      <c r="E74" s="304">
        <v>12</v>
      </c>
      <c r="F74" s="375"/>
      <c r="G74" s="224">
        <v>0</v>
      </c>
      <c r="H74" s="63"/>
      <c r="I74" s="224">
        <f t="shared" ref="I74" si="13">E74*G74</f>
        <v>0</v>
      </c>
    </row>
    <row r="75" spans="1:9" customFormat="1" ht="38.25" x14ac:dyDescent="0.25">
      <c r="A75" s="290" t="s">
        <v>52</v>
      </c>
      <c r="B75" s="296" t="s">
        <v>536</v>
      </c>
      <c r="C75" s="366" t="s">
        <v>196</v>
      </c>
      <c r="D75" s="286" t="s">
        <v>12</v>
      </c>
      <c r="E75" s="283">
        <v>12</v>
      </c>
      <c r="F75" s="278">
        <v>0</v>
      </c>
      <c r="G75" s="64"/>
      <c r="H75" s="275">
        <f t="shared" ref="H75:H76" si="14">E75*F75</f>
        <v>0</v>
      </c>
      <c r="I75" s="64"/>
    </row>
    <row r="76" spans="1:9" customFormat="1" x14ac:dyDescent="0.25">
      <c r="A76" s="290" t="s">
        <v>53</v>
      </c>
      <c r="B76" s="296" t="s">
        <v>536</v>
      </c>
      <c r="C76" s="366" t="s">
        <v>206</v>
      </c>
      <c r="D76" s="286" t="s">
        <v>15</v>
      </c>
      <c r="E76" s="283">
        <v>6</v>
      </c>
      <c r="F76" s="278">
        <v>0</v>
      </c>
      <c r="G76" s="64"/>
      <c r="H76" s="275">
        <f t="shared" si="14"/>
        <v>0</v>
      </c>
      <c r="I76" s="64"/>
    </row>
    <row r="77" spans="1:9" customFormat="1" x14ac:dyDescent="0.25">
      <c r="A77" s="291" t="s">
        <v>13</v>
      </c>
      <c r="B77" s="297" t="s">
        <v>535</v>
      </c>
      <c r="C77" s="365" t="s">
        <v>54</v>
      </c>
      <c r="D77" s="287" t="s">
        <v>12</v>
      </c>
      <c r="E77" s="304">
        <v>33.6</v>
      </c>
      <c r="F77" s="375"/>
      <c r="G77" s="224">
        <v>0</v>
      </c>
      <c r="H77" s="63"/>
      <c r="I77" s="224">
        <f t="shared" ref="I77" si="15">E77*G77</f>
        <v>0</v>
      </c>
    </row>
    <row r="78" spans="1:9" customFormat="1" x14ac:dyDescent="0.25">
      <c r="A78" s="290" t="s">
        <v>14</v>
      </c>
      <c r="B78" s="296" t="s">
        <v>536</v>
      </c>
      <c r="C78" s="293" t="s">
        <v>201</v>
      </c>
      <c r="D78" s="286" t="s">
        <v>12</v>
      </c>
      <c r="E78" s="362">
        <v>33.6</v>
      </c>
      <c r="F78" s="278">
        <v>0</v>
      </c>
      <c r="G78" s="64"/>
      <c r="H78" s="275">
        <f>E78*F78</f>
        <v>0</v>
      </c>
      <c r="I78" s="64"/>
    </row>
    <row r="79" spans="1:9" customFormat="1" x14ac:dyDescent="0.25">
      <c r="A79" s="291" t="s">
        <v>42</v>
      </c>
      <c r="B79" s="297" t="s">
        <v>535</v>
      </c>
      <c r="C79" s="294" t="s">
        <v>57</v>
      </c>
      <c r="D79" s="287" t="s">
        <v>7</v>
      </c>
      <c r="E79" s="304">
        <v>12</v>
      </c>
      <c r="F79" s="279"/>
      <c r="G79" s="224">
        <v>0</v>
      </c>
      <c r="H79" s="60"/>
      <c r="I79" s="224">
        <f t="shared" ref="I79" si="16">E79*G79</f>
        <v>0</v>
      </c>
    </row>
    <row r="80" spans="1:9" customFormat="1" x14ac:dyDescent="0.25">
      <c r="A80" s="290" t="s">
        <v>44</v>
      </c>
      <c r="B80" s="296" t="s">
        <v>536</v>
      </c>
      <c r="C80" s="293" t="s">
        <v>37</v>
      </c>
      <c r="D80" s="286" t="s">
        <v>7</v>
      </c>
      <c r="E80" s="362">
        <f>1.25*E79</f>
        <v>15</v>
      </c>
      <c r="F80" s="278">
        <v>0</v>
      </c>
      <c r="G80" s="64"/>
      <c r="H80" s="275">
        <f>E80*F80</f>
        <v>0</v>
      </c>
      <c r="I80" s="64"/>
    </row>
    <row r="81" spans="1:9" customFormat="1" ht="25.5" x14ac:dyDescent="0.25">
      <c r="A81" s="291" t="s">
        <v>45</v>
      </c>
      <c r="B81" s="297" t="s">
        <v>535</v>
      </c>
      <c r="C81" s="294" t="s">
        <v>128</v>
      </c>
      <c r="D81" s="287" t="s">
        <v>15</v>
      </c>
      <c r="E81" s="284">
        <v>8</v>
      </c>
      <c r="F81" s="279"/>
      <c r="G81" s="224">
        <v>0</v>
      </c>
      <c r="H81" s="60"/>
      <c r="I81" s="224">
        <f t="shared" ref="I81" si="17">E81*G81</f>
        <v>0</v>
      </c>
    </row>
    <row r="82" spans="1:9" customFormat="1" x14ac:dyDescent="0.25">
      <c r="A82" s="290" t="s">
        <v>46</v>
      </c>
      <c r="B82" s="296" t="s">
        <v>536</v>
      </c>
      <c r="C82" s="293" t="s">
        <v>58</v>
      </c>
      <c r="D82" s="286" t="s">
        <v>15</v>
      </c>
      <c r="E82" s="283">
        <v>8</v>
      </c>
      <c r="F82" s="278">
        <v>0</v>
      </c>
      <c r="G82" s="64"/>
      <c r="H82" s="275">
        <f t="shared" ref="H82:H87" si="18">E82*F82</f>
        <v>0</v>
      </c>
      <c r="I82" s="64"/>
    </row>
    <row r="83" spans="1:9" customFormat="1" x14ac:dyDescent="0.25">
      <c r="A83" s="290" t="s">
        <v>77</v>
      </c>
      <c r="B83" s="296" t="s">
        <v>536</v>
      </c>
      <c r="C83" s="293" t="s">
        <v>59</v>
      </c>
      <c r="D83" s="286" t="s">
        <v>15</v>
      </c>
      <c r="E83" s="283">
        <v>2</v>
      </c>
      <c r="F83" s="278">
        <v>0</v>
      </c>
      <c r="G83" s="64"/>
      <c r="H83" s="275">
        <f t="shared" si="18"/>
        <v>0</v>
      </c>
      <c r="I83" s="64"/>
    </row>
    <row r="84" spans="1:9" customFormat="1" x14ac:dyDescent="0.25">
      <c r="A84" s="290" t="s">
        <v>78</v>
      </c>
      <c r="B84" s="296" t="s">
        <v>536</v>
      </c>
      <c r="C84" s="293" t="s">
        <v>61</v>
      </c>
      <c r="D84" s="286" t="s">
        <v>15</v>
      </c>
      <c r="E84" s="283">
        <v>17</v>
      </c>
      <c r="F84" s="278">
        <v>0</v>
      </c>
      <c r="G84" s="64"/>
      <c r="H84" s="275">
        <f t="shared" si="18"/>
        <v>0</v>
      </c>
      <c r="I84" s="64"/>
    </row>
    <row r="85" spans="1:9" customFormat="1" x14ac:dyDescent="0.25">
      <c r="A85" s="290" t="s">
        <v>79</v>
      </c>
      <c r="B85" s="296" t="s">
        <v>536</v>
      </c>
      <c r="C85" s="293" t="s">
        <v>63</v>
      </c>
      <c r="D85" s="286" t="s">
        <v>15</v>
      </c>
      <c r="E85" s="283">
        <v>8</v>
      </c>
      <c r="F85" s="278">
        <v>0</v>
      </c>
      <c r="G85" s="64"/>
      <c r="H85" s="275">
        <f t="shared" si="18"/>
        <v>0</v>
      </c>
      <c r="I85" s="64"/>
    </row>
    <row r="86" spans="1:9" customFormat="1" x14ac:dyDescent="0.25">
      <c r="A86" s="290" t="s">
        <v>392</v>
      </c>
      <c r="B86" s="296" t="s">
        <v>536</v>
      </c>
      <c r="C86" s="293" t="s">
        <v>66</v>
      </c>
      <c r="D86" s="286" t="s">
        <v>15</v>
      </c>
      <c r="E86" s="283">
        <v>27</v>
      </c>
      <c r="F86" s="278">
        <v>0</v>
      </c>
      <c r="G86" s="61"/>
      <c r="H86" s="275">
        <f t="shared" si="18"/>
        <v>0</v>
      </c>
      <c r="I86" s="326"/>
    </row>
    <row r="87" spans="1:9" customFormat="1" x14ac:dyDescent="0.25">
      <c r="A87" s="290" t="s">
        <v>461</v>
      </c>
      <c r="B87" s="296" t="s">
        <v>536</v>
      </c>
      <c r="C87" s="293" t="s">
        <v>220</v>
      </c>
      <c r="D87" s="286" t="s">
        <v>15</v>
      </c>
      <c r="E87" s="283">
        <v>72</v>
      </c>
      <c r="F87" s="278">
        <v>0</v>
      </c>
      <c r="G87" s="64"/>
      <c r="H87" s="275">
        <f t="shared" si="18"/>
        <v>0</v>
      </c>
      <c r="I87" s="64"/>
    </row>
    <row r="88" spans="1:9" customFormat="1" x14ac:dyDescent="0.25">
      <c r="A88" s="291" t="s">
        <v>16</v>
      </c>
      <c r="B88" s="297" t="s">
        <v>535</v>
      </c>
      <c r="C88" s="294" t="s">
        <v>152</v>
      </c>
      <c r="D88" s="287" t="s">
        <v>15</v>
      </c>
      <c r="E88" s="373">
        <v>4</v>
      </c>
      <c r="F88" s="279"/>
      <c r="G88" s="224">
        <v>0</v>
      </c>
      <c r="H88" s="60"/>
      <c r="I88" s="224">
        <f t="shared" ref="I88:I89" si="19">E88*G88</f>
        <v>0</v>
      </c>
    </row>
    <row r="89" spans="1:9" customFormat="1" x14ac:dyDescent="0.25">
      <c r="A89" s="291" t="s">
        <v>18</v>
      </c>
      <c r="B89" s="297" t="s">
        <v>535</v>
      </c>
      <c r="C89" s="294" t="s">
        <v>55</v>
      </c>
      <c r="D89" s="287" t="s">
        <v>15</v>
      </c>
      <c r="E89" s="373">
        <v>4</v>
      </c>
      <c r="F89" s="375"/>
      <c r="G89" s="224">
        <v>0</v>
      </c>
      <c r="H89" s="63"/>
      <c r="I89" s="224">
        <f t="shared" si="19"/>
        <v>0</v>
      </c>
    </row>
    <row r="90" spans="1:9" customFormat="1" x14ac:dyDescent="0.25">
      <c r="A90" s="290" t="s">
        <v>90</v>
      </c>
      <c r="B90" s="296" t="s">
        <v>536</v>
      </c>
      <c r="C90" s="293" t="s">
        <v>203</v>
      </c>
      <c r="D90" s="286" t="s">
        <v>15</v>
      </c>
      <c r="E90" s="389">
        <v>1</v>
      </c>
      <c r="F90" s="278">
        <v>0</v>
      </c>
      <c r="G90" s="61"/>
      <c r="H90" s="275">
        <f t="shared" ref="H90:H91" si="20">E90*F90</f>
        <v>0</v>
      </c>
      <c r="I90" s="61"/>
    </row>
    <row r="91" spans="1:9" customFormat="1" x14ac:dyDescent="0.25">
      <c r="A91" s="290" t="s">
        <v>97</v>
      </c>
      <c r="B91" s="296" t="s">
        <v>536</v>
      </c>
      <c r="C91" s="293" t="s">
        <v>154</v>
      </c>
      <c r="D91" s="286" t="s">
        <v>15</v>
      </c>
      <c r="E91" s="389">
        <v>3</v>
      </c>
      <c r="F91" s="278">
        <v>0</v>
      </c>
      <c r="G91" s="61"/>
      <c r="H91" s="275">
        <f t="shared" si="20"/>
        <v>0</v>
      </c>
      <c r="I91" s="61"/>
    </row>
    <row r="92" spans="1:9" customFormat="1" ht="15.75" thickBot="1" x14ac:dyDescent="0.3">
      <c r="A92" s="370" t="s">
        <v>19</v>
      </c>
      <c r="B92" s="378" t="s">
        <v>535</v>
      </c>
      <c r="C92" s="367" t="s">
        <v>56</v>
      </c>
      <c r="D92" s="377" t="s">
        <v>15</v>
      </c>
      <c r="E92" s="374">
        <v>4</v>
      </c>
      <c r="F92" s="376"/>
      <c r="G92" s="225">
        <v>0</v>
      </c>
      <c r="H92" s="371"/>
      <c r="I92" s="337">
        <f t="shared" ref="I92" si="21">E92*G92</f>
        <v>0</v>
      </c>
    </row>
    <row r="93" spans="1:9" s="313" customFormat="1" ht="15.75" thickBot="1" x14ac:dyDescent="0.3">
      <c r="A93" s="235"/>
      <c r="B93" s="236"/>
      <c r="C93" s="237" t="s">
        <v>497</v>
      </c>
      <c r="D93" s="238"/>
      <c r="E93" s="238"/>
      <c r="F93" s="239"/>
      <c r="G93" s="239"/>
      <c r="H93" s="240">
        <f>SUM(H69:H92)</f>
        <v>0</v>
      </c>
      <c r="I93" s="241">
        <f>SUM(I69:I92)</f>
        <v>0</v>
      </c>
    </row>
    <row r="94" spans="1:9" s="313" customFormat="1" ht="15.75" thickBot="1" x14ac:dyDescent="0.3">
      <c r="A94" s="344"/>
      <c r="B94" s="345"/>
      <c r="C94" s="346" t="s">
        <v>513</v>
      </c>
      <c r="D94" s="254"/>
      <c r="E94" s="254"/>
      <c r="F94" s="257"/>
      <c r="G94" s="257"/>
      <c r="H94" s="257"/>
      <c r="I94" s="258">
        <f>H93+I93</f>
        <v>0</v>
      </c>
    </row>
    <row r="95" spans="1:9" ht="22.5" customHeight="1" thickBot="1" x14ac:dyDescent="0.3">
      <c r="A95" s="233"/>
      <c r="B95" s="234" t="s">
        <v>389</v>
      </c>
      <c r="C95" s="406" t="s">
        <v>207</v>
      </c>
      <c r="D95" s="406"/>
      <c r="E95" s="406"/>
      <c r="F95" s="406"/>
      <c r="G95" s="406"/>
      <c r="H95" s="406"/>
      <c r="I95" s="407"/>
    </row>
    <row r="96" spans="1:9" customFormat="1" x14ac:dyDescent="0.25">
      <c r="A96" s="289" t="s">
        <v>10</v>
      </c>
      <c r="B96" s="295" t="s">
        <v>535</v>
      </c>
      <c r="C96" s="292" t="s">
        <v>208</v>
      </c>
      <c r="D96" s="285" t="s">
        <v>15</v>
      </c>
      <c r="E96" s="372">
        <v>3</v>
      </c>
      <c r="F96" s="276"/>
      <c r="G96" s="277">
        <v>0</v>
      </c>
      <c r="H96" s="54"/>
      <c r="I96" s="232">
        <f t="shared" ref="I96" si="22">E96*G96</f>
        <v>0</v>
      </c>
    </row>
    <row r="97" spans="1:9" customFormat="1" x14ac:dyDescent="0.25">
      <c r="A97" s="290" t="s">
        <v>48</v>
      </c>
      <c r="B97" s="296" t="s">
        <v>536</v>
      </c>
      <c r="C97" s="293" t="s">
        <v>209</v>
      </c>
      <c r="D97" s="286" t="s">
        <v>15</v>
      </c>
      <c r="E97" s="283">
        <v>3</v>
      </c>
      <c r="F97" s="278">
        <v>0</v>
      </c>
      <c r="G97" s="64"/>
      <c r="H97" s="275">
        <f t="shared" ref="H97:H100" si="23">E97*F97</f>
        <v>0</v>
      </c>
      <c r="I97" s="64"/>
    </row>
    <row r="98" spans="1:9" customFormat="1" x14ac:dyDescent="0.25">
      <c r="A98" s="290" t="s">
        <v>49</v>
      </c>
      <c r="B98" s="296" t="s">
        <v>536</v>
      </c>
      <c r="C98" s="293" t="s">
        <v>210</v>
      </c>
      <c r="D98" s="286" t="s">
        <v>15</v>
      </c>
      <c r="E98" s="283">
        <v>9</v>
      </c>
      <c r="F98" s="278">
        <v>0</v>
      </c>
      <c r="G98" s="64"/>
      <c r="H98" s="275">
        <f t="shared" si="23"/>
        <v>0</v>
      </c>
      <c r="I98" s="64"/>
    </row>
    <row r="99" spans="1:9" customFormat="1" x14ac:dyDescent="0.25">
      <c r="A99" s="290" t="s">
        <v>138</v>
      </c>
      <c r="B99" s="296" t="s">
        <v>536</v>
      </c>
      <c r="C99" s="293" t="s">
        <v>211</v>
      </c>
      <c r="D99" s="286" t="s">
        <v>15</v>
      </c>
      <c r="E99" s="283">
        <v>3</v>
      </c>
      <c r="F99" s="278">
        <v>0</v>
      </c>
      <c r="G99" s="64"/>
      <c r="H99" s="275">
        <f t="shared" si="23"/>
        <v>0</v>
      </c>
      <c r="I99" s="64"/>
    </row>
    <row r="100" spans="1:9" customFormat="1" x14ac:dyDescent="0.25">
      <c r="A100" s="290" t="s">
        <v>137</v>
      </c>
      <c r="B100" s="296" t="s">
        <v>536</v>
      </c>
      <c r="C100" s="293" t="s">
        <v>237</v>
      </c>
      <c r="D100" s="286" t="s">
        <v>15</v>
      </c>
      <c r="E100" s="283">
        <v>3</v>
      </c>
      <c r="F100" s="278">
        <v>0</v>
      </c>
      <c r="G100" s="64"/>
      <c r="H100" s="275">
        <f t="shared" si="23"/>
        <v>0</v>
      </c>
      <c r="I100" s="64"/>
    </row>
    <row r="101" spans="1:9" customFormat="1" ht="25.5" x14ac:dyDescent="0.25">
      <c r="A101" s="392" t="s">
        <v>11</v>
      </c>
      <c r="B101" s="394" t="s">
        <v>535</v>
      </c>
      <c r="C101" s="365" t="s">
        <v>212</v>
      </c>
      <c r="D101" s="391" t="s">
        <v>12</v>
      </c>
      <c r="E101" s="284">
        <v>12</v>
      </c>
      <c r="F101" s="375"/>
      <c r="G101" s="224">
        <v>0</v>
      </c>
      <c r="H101" s="63"/>
      <c r="I101" s="224">
        <f t="shared" ref="I101" si="24">E101*G101</f>
        <v>0</v>
      </c>
    </row>
    <row r="102" spans="1:9" customFormat="1" x14ac:dyDescent="0.25">
      <c r="A102" s="290" t="s">
        <v>50</v>
      </c>
      <c r="B102" s="296" t="s">
        <v>536</v>
      </c>
      <c r="C102" s="293" t="s">
        <v>213</v>
      </c>
      <c r="D102" s="286" t="s">
        <v>12</v>
      </c>
      <c r="E102" s="283">
        <v>12</v>
      </c>
      <c r="F102" s="278">
        <v>0</v>
      </c>
      <c r="G102" s="64"/>
      <c r="H102" s="275">
        <f t="shared" ref="H102:H107" si="25">E102*F102</f>
        <v>0</v>
      </c>
      <c r="I102" s="64"/>
    </row>
    <row r="103" spans="1:9" customFormat="1" x14ac:dyDescent="0.25">
      <c r="A103" s="290" t="s">
        <v>51</v>
      </c>
      <c r="B103" s="296" t="s">
        <v>536</v>
      </c>
      <c r="C103" s="293" t="s">
        <v>214</v>
      </c>
      <c r="D103" s="286" t="s">
        <v>15</v>
      </c>
      <c r="E103" s="283">
        <v>6</v>
      </c>
      <c r="F103" s="278">
        <v>0</v>
      </c>
      <c r="G103" s="64"/>
      <c r="H103" s="275">
        <f t="shared" si="25"/>
        <v>0</v>
      </c>
      <c r="I103" s="64"/>
    </row>
    <row r="104" spans="1:9" customFormat="1" x14ac:dyDescent="0.25">
      <c r="A104" s="290" t="s">
        <v>60</v>
      </c>
      <c r="B104" s="296" t="s">
        <v>536</v>
      </c>
      <c r="C104" s="293" t="s">
        <v>233</v>
      </c>
      <c r="D104" s="286" t="s">
        <v>101</v>
      </c>
      <c r="E104" s="283">
        <v>9</v>
      </c>
      <c r="F104" s="278">
        <v>0</v>
      </c>
      <c r="G104" s="64"/>
      <c r="H104" s="275">
        <f t="shared" si="25"/>
        <v>0</v>
      </c>
      <c r="I104" s="64"/>
    </row>
    <row r="105" spans="1:9" customFormat="1" x14ac:dyDescent="0.25">
      <c r="A105" s="290" t="s">
        <v>62</v>
      </c>
      <c r="B105" s="296" t="s">
        <v>536</v>
      </c>
      <c r="C105" s="293" t="s">
        <v>234</v>
      </c>
      <c r="D105" s="286" t="s">
        <v>15</v>
      </c>
      <c r="E105" s="283">
        <v>6</v>
      </c>
      <c r="F105" s="278">
        <v>0</v>
      </c>
      <c r="G105" s="64"/>
      <c r="H105" s="275">
        <f t="shared" si="25"/>
        <v>0</v>
      </c>
      <c r="I105" s="64"/>
    </row>
    <row r="106" spans="1:9" customFormat="1" x14ac:dyDescent="0.25">
      <c r="A106" s="290" t="s">
        <v>64</v>
      </c>
      <c r="B106" s="296" t="s">
        <v>536</v>
      </c>
      <c r="C106" s="293" t="s">
        <v>235</v>
      </c>
      <c r="D106" s="286" t="s">
        <v>15</v>
      </c>
      <c r="E106" s="283">
        <v>30</v>
      </c>
      <c r="F106" s="278">
        <v>0</v>
      </c>
      <c r="G106" s="64"/>
      <c r="H106" s="275">
        <f t="shared" si="25"/>
        <v>0</v>
      </c>
      <c r="I106" s="64"/>
    </row>
    <row r="107" spans="1:9" customFormat="1" x14ac:dyDescent="0.25">
      <c r="A107" s="290" t="s">
        <v>65</v>
      </c>
      <c r="B107" s="296" t="s">
        <v>536</v>
      </c>
      <c r="C107" s="293" t="s">
        <v>236</v>
      </c>
      <c r="D107" s="286" t="s">
        <v>15</v>
      </c>
      <c r="E107" s="283">
        <v>6</v>
      </c>
      <c r="F107" s="278">
        <v>0</v>
      </c>
      <c r="G107" s="64"/>
      <c r="H107" s="275">
        <f t="shared" si="25"/>
        <v>0</v>
      </c>
      <c r="I107" s="64"/>
    </row>
    <row r="108" spans="1:9" customFormat="1" x14ac:dyDescent="0.25">
      <c r="A108" s="392" t="s">
        <v>39</v>
      </c>
      <c r="B108" s="394" t="s">
        <v>535</v>
      </c>
      <c r="C108" s="365" t="s">
        <v>215</v>
      </c>
      <c r="D108" s="287" t="s">
        <v>12</v>
      </c>
      <c r="E108" s="304">
        <v>6.6</v>
      </c>
      <c r="F108" s="375"/>
      <c r="G108" s="224">
        <v>0</v>
      </c>
      <c r="H108" s="63"/>
      <c r="I108" s="224">
        <f t="shared" ref="I108" si="26">E108*G108</f>
        <v>0</v>
      </c>
    </row>
    <row r="109" spans="1:9" customFormat="1" x14ac:dyDescent="0.25">
      <c r="A109" s="290" t="s">
        <v>52</v>
      </c>
      <c r="B109" s="296" t="s">
        <v>536</v>
      </c>
      <c r="C109" s="293" t="s">
        <v>201</v>
      </c>
      <c r="D109" s="286" t="s">
        <v>12</v>
      </c>
      <c r="E109" s="362">
        <v>6.6</v>
      </c>
      <c r="F109" s="278">
        <v>0</v>
      </c>
      <c r="G109" s="64"/>
      <c r="H109" s="275">
        <f t="shared" ref="H109:H110" si="27">E109*F109</f>
        <v>0</v>
      </c>
      <c r="I109" s="64"/>
    </row>
    <row r="110" spans="1:9" customFormat="1" x14ac:dyDescent="0.25">
      <c r="A110" s="290" t="s">
        <v>53</v>
      </c>
      <c r="B110" s="296" t="s">
        <v>536</v>
      </c>
      <c r="C110" s="293" t="s">
        <v>223</v>
      </c>
      <c r="D110" s="286" t="s">
        <v>15</v>
      </c>
      <c r="E110" s="389">
        <v>6</v>
      </c>
      <c r="F110" s="278">
        <v>0</v>
      </c>
      <c r="G110" s="64"/>
      <c r="H110" s="275">
        <f t="shared" si="27"/>
        <v>0</v>
      </c>
      <c r="I110" s="64"/>
    </row>
    <row r="111" spans="1:9" customFormat="1" x14ac:dyDescent="0.25">
      <c r="A111" s="392" t="s">
        <v>13</v>
      </c>
      <c r="B111" s="394" t="s">
        <v>535</v>
      </c>
      <c r="C111" s="365" t="s">
        <v>216</v>
      </c>
      <c r="D111" s="287" t="s">
        <v>15</v>
      </c>
      <c r="E111" s="284">
        <v>6</v>
      </c>
      <c r="F111" s="375"/>
      <c r="G111" s="224">
        <v>0</v>
      </c>
      <c r="H111" s="63"/>
      <c r="I111" s="224">
        <f t="shared" ref="I111" si="28">E111*G111</f>
        <v>0</v>
      </c>
    </row>
    <row r="112" spans="1:9" customFormat="1" x14ac:dyDescent="0.25">
      <c r="A112" s="290" t="s">
        <v>14</v>
      </c>
      <c r="B112" s="296" t="s">
        <v>536</v>
      </c>
      <c r="C112" s="293" t="s">
        <v>217</v>
      </c>
      <c r="D112" s="286" t="s">
        <v>15</v>
      </c>
      <c r="E112" s="283">
        <v>3</v>
      </c>
      <c r="F112" s="278">
        <v>0</v>
      </c>
      <c r="G112" s="64"/>
      <c r="H112" s="275">
        <f t="shared" ref="H112:H113" si="29">E112*F112</f>
        <v>0</v>
      </c>
      <c r="I112" s="64"/>
    </row>
    <row r="113" spans="1:9" customFormat="1" x14ac:dyDescent="0.25">
      <c r="A113" s="290" t="s">
        <v>73</v>
      </c>
      <c r="B113" s="296" t="s">
        <v>536</v>
      </c>
      <c r="C113" s="293" t="s">
        <v>218</v>
      </c>
      <c r="D113" s="286" t="s">
        <v>15</v>
      </c>
      <c r="E113" s="283">
        <v>3</v>
      </c>
      <c r="F113" s="278">
        <v>0</v>
      </c>
      <c r="G113" s="64"/>
      <c r="H113" s="275">
        <f t="shared" si="29"/>
        <v>0</v>
      </c>
      <c r="I113" s="64"/>
    </row>
    <row r="114" spans="1:9" customFormat="1" x14ac:dyDescent="0.25">
      <c r="A114" s="291" t="s">
        <v>42</v>
      </c>
      <c r="B114" s="297" t="s">
        <v>535</v>
      </c>
      <c r="C114" s="294" t="s">
        <v>152</v>
      </c>
      <c r="D114" s="287" t="s">
        <v>15</v>
      </c>
      <c r="E114" s="373">
        <v>3</v>
      </c>
      <c r="F114" s="279"/>
      <c r="G114" s="224">
        <v>0</v>
      </c>
      <c r="H114" s="60"/>
      <c r="I114" s="224">
        <f t="shared" ref="I114:I115" si="30">E114*G114</f>
        <v>0</v>
      </c>
    </row>
    <row r="115" spans="1:9" customFormat="1" x14ac:dyDescent="0.25">
      <c r="A115" s="291" t="s">
        <v>45</v>
      </c>
      <c r="B115" s="297" t="s">
        <v>535</v>
      </c>
      <c r="C115" s="294" t="s">
        <v>55</v>
      </c>
      <c r="D115" s="287" t="s">
        <v>15</v>
      </c>
      <c r="E115" s="373">
        <v>3</v>
      </c>
      <c r="F115" s="375"/>
      <c r="G115" s="224">
        <v>0</v>
      </c>
      <c r="H115" s="63"/>
      <c r="I115" s="224">
        <f t="shared" si="30"/>
        <v>0</v>
      </c>
    </row>
    <row r="116" spans="1:9" customFormat="1" x14ac:dyDescent="0.25">
      <c r="A116" s="290" t="s">
        <v>46</v>
      </c>
      <c r="B116" s="296" t="s">
        <v>536</v>
      </c>
      <c r="C116" s="293" t="s">
        <v>219</v>
      </c>
      <c r="D116" s="286" t="s">
        <v>15</v>
      </c>
      <c r="E116" s="389">
        <v>3</v>
      </c>
      <c r="F116" s="278">
        <v>0</v>
      </c>
      <c r="G116" s="61"/>
      <c r="H116" s="275">
        <f>E116*F116</f>
        <v>0</v>
      </c>
      <c r="I116" s="61"/>
    </row>
    <row r="117" spans="1:9" customFormat="1" x14ac:dyDescent="0.25">
      <c r="A117" s="392" t="s">
        <v>16</v>
      </c>
      <c r="B117" s="394" t="s">
        <v>535</v>
      </c>
      <c r="C117" s="365" t="s">
        <v>56</v>
      </c>
      <c r="D117" s="391" t="s">
        <v>15</v>
      </c>
      <c r="E117" s="390">
        <v>3</v>
      </c>
      <c r="F117" s="375"/>
      <c r="G117" s="224">
        <v>0</v>
      </c>
      <c r="H117" s="63"/>
      <c r="I117" s="224">
        <f t="shared" ref="I117:I118" si="31">E117*G117</f>
        <v>0</v>
      </c>
    </row>
    <row r="118" spans="1:9" customFormat="1" ht="25.5" x14ac:dyDescent="0.25">
      <c r="A118" s="291" t="s">
        <v>18</v>
      </c>
      <c r="B118" s="297" t="s">
        <v>535</v>
      </c>
      <c r="C118" s="294" t="s">
        <v>129</v>
      </c>
      <c r="D118" s="287" t="s">
        <v>15</v>
      </c>
      <c r="E118" s="284">
        <v>3</v>
      </c>
      <c r="F118" s="279"/>
      <c r="G118" s="224">
        <v>0</v>
      </c>
      <c r="H118" s="60"/>
      <c r="I118" s="224">
        <f t="shared" si="31"/>
        <v>0</v>
      </c>
    </row>
    <row r="119" spans="1:9" customFormat="1" x14ac:dyDescent="0.25">
      <c r="A119" s="290" t="s">
        <v>90</v>
      </c>
      <c r="B119" s="296" t="s">
        <v>536</v>
      </c>
      <c r="C119" s="393" t="s">
        <v>221</v>
      </c>
      <c r="D119" s="286" t="s">
        <v>15</v>
      </c>
      <c r="E119" s="283">
        <v>3</v>
      </c>
      <c r="F119" s="278">
        <v>0</v>
      </c>
      <c r="G119" s="64"/>
      <c r="H119" s="275">
        <f t="shared" ref="H119:H123" si="32">E119*F119</f>
        <v>0</v>
      </c>
      <c r="I119" s="64"/>
    </row>
    <row r="120" spans="1:9" customFormat="1" x14ac:dyDescent="0.25">
      <c r="A120" s="290" t="s">
        <v>97</v>
      </c>
      <c r="B120" s="296" t="s">
        <v>536</v>
      </c>
      <c r="C120" s="293" t="s">
        <v>222</v>
      </c>
      <c r="D120" s="286" t="s">
        <v>15</v>
      </c>
      <c r="E120" s="283">
        <v>3</v>
      </c>
      <c r="F120" s="278">
        <v>0</v>
      </c>
      <c r="G120" s="64"/>
      <c r="H120" s="275">
        <f t="shared" si="32"/>
        <v>0</v>
      </c>
      <c r="I120" s="64"/>
    </row>
    <row r="121" spans="1:9" customFormat="1" x14ac:dyDescent="0.25">
      <c r="A121" s="290" t="s">
        <v>98</v>
      </c>
      <c r="B121" s="296" t="s">
        <v>536</v>
      </c>
      <c r="C121" s="293" t="s">
        <v>71</v>
      </c>
      <c r="D121" s="286" t="s">
        <v>15</v>
      </c>
      <c r="E121" s="283">
        <v>9</v>
      </c>
      <c r="F121" s="278">
        <v>0</v>
      </c>
      <c r="G121" s="64"/>
      <c r="H121" s="275">
        <f t="shared" si="32"/>
        <v>0</v>
      </c>
      <c r="I121" s="64"/>
    </row>
    <row r="122" spans="1:9" customFormat="1" x14ac:dyDescent="0.25">
      <c r="A122" s="290" t="s">
        <v>99</v>
      </c>
      <c r="B122" s="296" t="s">
        <v>536</v>
      </c>
      <c r="C122" s="293" t="s">
        <v>72</v>
      </c>
      <c r="D122" s="286" t="s">
        <v>15</v>
      </c>
      <c r="E122" s="283">
        <v>6</v>
      </c>
      <c r="F122" s="278">
        <v>0</v>
      </c>
      <c r="G122" s="64"/>
      <c r="H122" s="275">
        <f t="shared" si="32"/>
        <v>0</v>
      </c>
      <c r="I122" s="64"/>
    </row>
    <row r="123" spans="1:9" customFormat="1" x14ac:dyDescent="0.25">
      <c r="A123" s="290" t="s">
        <v>100</v>
      </c>
      <c r="B123" s="296" t="s">
        <v>536</v>
      </c>
      <c r="C123" s="293" t="s">
        <v>66</v>
      </c>
      <c r="D123" s="286" t="s">
        <v>15</v>
      </c>
      <c r="E123" s="283">
        <v>3</v>
      </c>
      <c r="F123" s="278">
        <v>0</v>
      </c>
      <c r="G123" s="61"/>
      <c r="H123" s="275">
        <f t="shared" si="32"/>
        <v>0</v>
      </c>
      <c r="I123" s="326"/>
    </row>
    <row r="124" spans="1:9" customFormat="1" x14ac:dyDescent="0.25">
      <c r="A124" s="291" t="s">
        <v>19</v>
      </c>
      <c r="B124" s="297" t="s">
        <v>535</v>
      </c>
      <c r="C124" s="294" t="s">
        <v>224</v>
      </c>
      <c r="D124" s="287" t="s">
        <v>15</v>
      </c>
      <c r="E124" s="284">
        <v>3</v>
      </c>
      <c r="F124" s="279"/>
      <c r="G124" s="224">
        <v>0</v>
      </c>
      <c r="H124" s="60"/>
      <c r="I124" s="224">
        <f t="shared" ref="I124" si="33">E124*G124</f>
        <v>0</v>
      </c>
    </row>
    <row r="125" spans="1:9" customFormat="1" x14ac:dyDescent="0.25">
      <c r="A125" s="290" t="s">
        <v>91</v>
      </c>
      <c r="B125" s="296" t="s">
        <v>536</v>
      </c>
      <c r="C125" s="293" t="s">
        <v>409</v>
      </c>
      <c r="D125" s="286" t="s">
        <v>7</v>
      </c>
      <c r="E125" s="283">
        <v>3.35</v>
      </c>
      <c r="F125" s="278">
        <v>0</v>
      </c>
      <c r="G125" s="64"/>
      <c r="H125" s="275">
        <f>E125*F125</f>
        <v>0</v>
      </c>
      <c r="I125" s="64"/>
    </row>
    <row r="126" spans="1:9" customFormat="1" x14ac:dyDescent="0.25">
      <c r="A126" s="291" t="s">
        <v>20</v>
      </c>
      <c r="B126" s="297" t="s">
        <v>535</v>
      </c>
      <c r="C126" s="294" t="s">
        <v>228</v>
      </c>
      <c r="D126" s="287" t="s">
        <v>254</v>
      </c>
      <c r="E126" s="284">
        <v>3</v>
      </c>
      <c r="F126" s="279"/>
      <c r="G126" s="224">
        <v>0</v>
      </c>
      <c r="H126" s="60"/>
      <c r="I126" s="224">
        <f t="shared" ref="I126" si="34">E126*G126</f>
        <v>0</v>
      </c>
    </row>
    <row r="127" spans="1:9" customFormat="1" x14ac:dyDescent="0.25">
      <c r="A127" s="290" t="s">
        <v>393</v>
      </c>
      <c r="B127" s="296" t="s">
        <v>536</v>
      </c>
      <c r="C127" s="293" t="s">
        <v>225</v>
      </c>
      <c r="D127" s="286" t="s">
        <v>12</v>
      </c>
      <c r="E127" s="283">
        <v>30</v>
      </c>
      <c r="F127" s="278">
        <v>0</v>
      </c>
      <c r="G127" s="64"/>
      <c r="H127" s="275">
        <f t="shared" ref="H127:H128" si="35">E127*F127</f>
        <v>0</v>
      </c>
      <c r="I127" s="64"/>
    </row>
    <row r="128" spans="1:9" customFormat="1" ht="26.25" thickBot="1" x14ac:dyDescent="0.3">
      <c r="A128" s="290" t="s">
        <v>399</v>
      </c>
      <c r="B128" s="298" t="s">
        <v>536</v>
      </c>
      <c r="C128" s="382" t="s">
        <v>232</v>
      </c>
      <c r="D128" s="288" t="s">
        <v>15</v>
      </c>
      <c r="E128" s="381">
        <v>3</v>
      </c>
      <c r="F128" s="280">
        <v>0</v>
      </c>
      <c r="G128" s="281"/>
      <c r="H128" s="380">
        <f t="shared" si="35"/>
        <v>0</v>
      </c>
      <c r="I128" s="352"/>
    </row>
    <row r="129" spans="1:9" s="313" customFormat="1" ht="15.75" thickBot="1" x14ac:dyDescent="0.3">
      <c r="A129" s="235"/>
      <c r="B129" s="236"/>
      <c r="C129" s="237" t="s">
        <v>497</v>
      </c>
      <c r="D129" s="238"/>
      <c r="E129" s="238"/>
      <c r="F129" s="239"/>
      <c r="G129" s="239"/>
      <c r="H129" s="240">
        <f>SUM(H96:H128)</f>
        <v>0</v>
      </c>
      <c r="I129" s="241">
        <f>SUM(I96:I128)</f>
        <v>0</v>
      </c>
    </row>
    <row r="130" spans="1:9" s="313" customFormat="1" ht="15.75" thickBot="1" x14ac:dyDescent="0.3">
      <c r="A130" s="344"/>
      <c r="B130" s="345"/>
      <c r="C130" s="346" t="s">
        <v>512</v>
      </c>
      <c r="D130" s="254"/>
      <c r="E130" s="254"/>
      <c r="F130" s="257"/>
      <c r="G130" s="257"/>
      <c r="H130" s="257"/>
      <c r="I130" s="258">
        <f>H129+I129</f>
        <v>0</v>
      </c>
    </row>
    <row r="131" spans="1:9" ht="22.5" customHeight="1" thickBot="1" x14ac:dyDescent="0.3">
      <c r="A131" s="233"/>
      <c r="B131" s="234" t="s">
        <v>390</v>
      </c>
      <c r="C131" s="406" t="s">
        <v>372</v>
      </c>
      <c r="D131" s="406"/>
      <c r="E131" s="406"/>
      <c r="F131" s="406"/>
      <c r="G131" s="406"/>
      <c r="H131" s="406"/>
      <c r="I131" s="407"/>
    </row>
    <row r="132" spans="1:9" customFormat="1" ht="26.25" thickBot="1" x14ac:dyDescent="0.3">
      <c r="A132" s="318" t="s">
        <v>10</v>
      </c>
      <c r="B132" s="399" t="s">
        <v>535</v>
      </c>
      <c r="C132" s="243" t="s">
        <v>373</v>
      </c>
      <c r="D132" s="398" t="s">
        <v>376</v>
      </c>
      <c r="E132" s="244">
        <v>6</v>
      </c>
      <c r="F132" s="396"/>
      <c r="G132" s="397">
        <v>0</v>
      </c>
      <c r="H132" s="395"/>
      <c r="I132" s="359">
        <f t="shared" ref="I132" si="36">E132*G132</f>
        <v>0</v>
      </c>
    </row>
    <row r="133" spans="1:9" s="319" customFormat="1" ht="15.75" thickBot="1" x14ac:dyDescent="0.3">
      <c r="A133" s="245"/>
      <c r="B133" s="246"/>
      <c r="C133" s="247" t="s">
        <v>511</v>
      </c>
      <c r="D133" s="238"/>
      <c r="E133" s="238"/>
      <c r="F133" s="248"/>
      <c r="G133" s="249"/>
      <c r="H133" s="239">
        <f>SUM(H132)</f>
        <v>0</v>
      </c>
      <c r="I133" s="250">
        <f>SUM(I132)</f>
        <v>0</v>
      </c>
    </row>
    <row r="134" spans="1:9" s="319" customFormat="1" ht="15.75" thickBot="1" x14ac:dyDescent="0.3">
      <c r="A134" s="251"/>
      <c r="B134" s="252"/>
      <c r="C134" s="253" t="s">
        <v>500</v>
      </c>
      <c r="D134" s="254"/>
      <c r="E134" s="254"/>
      <c r="F134" s="255"/>
      <c r="G134" s="256"/>
      <c r="H134" s="257"/>
      <c r="I134" s="258">
        <f>H133+I133</f>
        <v>0</v>
      </c>
    </row>
    <row r="135" spans="1:9" ht="22.5" customHeight="1" thickBot="1" x14ac:dyDescent="0.3">
      <c r="A135" s="233"/>
      <c r="B135" s="234" t="s">
        <v>482</v>
      </c>
      <c r="C135" s="406" t="s">
        <v>529</v>
      </c>
      <c r="D135" s="406"/>
      <c r="E135" s="406"/>
      <c r="F135" s="406"/>
      <c r="G135" s="406"/>
      <c r="H135" s="406"/>
      <c r="I135" s="407"/>
    </row>
    <row r="136" spans="1:9" customFormat="1" ht="15.75" thickBot="1" x14ac:dyDescent="0.3">
      <c r="A136" s="318" t="s">
        <v>10</v>
      </c>
      <c r="B136" s="399" t="s">
        <v>535</v>
      </c>
      <c r="C136" s="243" t="s">
        <v>530</v>
      </c>
      <c r="D136" s="398" t="s">
        <v>254</v>
      </c>
      <c r="E136" s="244">
        <v>1</v>
      </c>
      <c r="F136" s="396"/>
      <c r="G136" s="397">
        <v>0</v>
      </c>
      <c r="H136" s="395"/>
      <c r="I136" s="359">
        <f t="shared" ref="I136" si="37">E136*G136</f>
        <v>0</v>
      </c>
    </row>
    <row r="137" spans="1:9" s="319" customFormat="1" ht="15.75" thickBot="1" x14ac:dyDescent="0.3">
      <c r="A137" s="245"/>
      <c r="B137" s="246"/>
      <c r="C137" s="247" t="s">
        <v>531</v>
      </c>
      <c r="D137" s="238"/>
      <c r="E137" s="238"/>
      <c r="F137" s="248"/>
      <c r="G137" s="249"/>
      <c r="H137" s="239">
        <f>SUM(H136)</f>
        <v>0</v>
      </c>
      <c r="I137" s="250">
        <f>SUM(I136)</f>
        <v>0</v>
      </c>
    </row>
    <row r="138" spans="1:9" s="319" customFormat="1" ht="15.75" thickBot="1" x14ac:dyDescent="0.3">
      <c r="A138" s="251"/>
      <c r="B138" s="252"/>
      <c r="C138" s="253" t="s">
        <v>500</v>
      </c>
      <c r="D138" s="254"/>
      <c r="E138" s="254"/>
      <c r="F138" s="255"/>
      <c r="G138" s="256"/>
      <c r="H138" s="257"/>
      <c r="I138" s="258">
        <f>H137+I137</f>
        <v>0</v>
      </c>
    </row>
    <row r="139" spans="1:9" customFormat="1" ht="15.75" customHeight="1" thickBot="1" x14ac:dyDescent="0.3">
      <c r="A139" s="449" t="s">
        <v>411</v>
      </c>
      <c r="B139" s="450"/>
      <c r="C139" s="450"/>
      <c r="D139" s="450"/>
      <c r="E139" s="450"/>
      <c r="F139" s="450"/>
      <c r="G139" s="450"/>
      <c r="H139" s="450"/>
      <c r="I139" s="451"/>
    </row>
    <row r="140" spans="1:9" ht="22.5" customHeight="1" thickBot="1" x14ac:dyDescent="0.3">
      <c r="A140" s="233"/>
      <c r="B140" s="234" t="s">
        <v>6</v>
      </c>
      <c r="C140" s="452" t="s">
        <v>184</v>
      </c>
      <c r="D140" s="453"/>
      <c r="E140" s="453"/>
      <c r="F140" s="453"/>
      <c r="G140" s="453"/>
      <c r="H140" s="453"/>
      <c r="I140" s="454"/>
    </row>
    <row r="141" spans="1:9" customFormat="1" ht="25.5" x14ac:dyDescent="0.25">
      <c r="A141" s="289" t="s">
        <v>10</v>
      </c>
      <c r="B141" s="295" t="s">
        <v>535</v>
      </c>
      <c r="C141" s="292" t="s">
        <v>340</v>
      </c>
      <c r="D141" s="285" t="s">
        <v>12</v>
      </c>
      <c r="E141" s="282">
        <v>6</v>
      </c>
      <c r="F141" s="276"/>
      <c r="G141" s="277">
        <v>0</v>
      </c>
      <c r="H141" s="54"/>
      <c r="I141" s="232">
        <f t="shared" ref="I141" si="38">E141*G141</f>
        <v>0</v>
      </c>
    </row>
    <row r="142" spans="1:9" customFormat="1" x14ac:dyDescent="0.25">
      <c r="A142" s="290" t="s">
        <v>48</v>
      </c>
      <c r="B142" s="296" t="s">
        <v>536</v>
      </c>
      <c r="C142" s="293" t="s">
        <v>334</v>
      </c>
      <c r="D142" s="286" t="s">
        <v>12</v>
      </c>
      <c r="E142" s="283">
        <v>6</v>
      </c>
      <c r="F142" s="278">
        <v>0</v>
      </c>
      <c r="G142" s="64"/>
      <c r="H142" s="275">
        <f t="shared" ref="H142:H143" si="39">E142*F142</f>
        <v>0</v>
      </c>
      <c r="I142" s="64"/>
    </row>
    <row r="143" spans="1:9" customFormat="1" x14ac:dyDescent="0.25">
      <c r="A143" s="290" t="s">
        <v>49</v>
      </c>
      <c r="B143" s="296" t="s">
        <v>536</v>
      </c>
      <c r="C143" s="293" t="s">
        <v>163</v>
      </c>
      <c r="D143" s="286" t="s">
        <v>15</v>
      </c>
      <c r="E143" s="283">
        <v>8</v>
      </c>
      <c r="F143" s="278">
        <v>0</v>
      </c>
      <c r="G143" s="64"/>
      <c r="H143" s="275">
        <f t="shared" si="39"/>
        <v>0</v>
      </c>
      <c r="I143" s="64"/>
    </row>
    <row r="144" spans="1:9" customFormat="1" ht="25.5" x14ac:dyDescent="0.25">
      <c r="A144" s="291" t="s">
        <v>11</v>
      </c>
      <c r="B144" s="297" t="s">
        <v>535</v>
      </c>
      <c r="C144" s="294" t="s">
        <v>314</v>
      </c>
      <c r="D144" s="287" t="s">
        <v>12</v>
      </c>
      <c r="E144" s="284">
        <v>10.5</v>
      </c>
      <c r="F144" s="279"/>
      <c r="G144" s="224">
        <v>0</v>
      </c>
      <c r="H144" s="60"/>
      <c r="I144" s="224">
        <f t="shared" ref="I144" si="40">E144*G144</f>
        <v>0</v>
      </c>
    </row>
    <row r="145" spans="1:9" customFormat="1" ht="15.75" customHeight="1" x14ac:dyDescent="0.25">
      <c r="A145" s="290" t="s">
        <v>50</v>
      </c>
      <c r="B145" s="296" t="s">
        <v>536</v>
      </c>
      <c r="C145" s="293" t="s">
        <v>337</v>
      </c>
      <c r="D145" s="286" t="s">
        <v>12</v>
      </c>
      <c r="E145" s="283">
        <v>10.5</v>
      </c>
      <c r="F145" s="278">
        <v>0</v>
      </c>
      <c r="G145" s="64"/>
      <c r="H145" s="275">
        <f t="shared" ref="H145:H146" si="41">E145*F145</f>
        <v>0</v>
      </c>
      <c r="I145" s="64"/>
    </row>
    <row r="146" spans="1:9" customFormat="1" x14ac:dyDescent="0.25">
      <c r="A146" s="290" t="s">
        <v>51</v>
      </c>
      <c r="B146" s="296" t="s">
        <v>536</v>
      </c>
      <c r="C146" s="293" t="s">
        <v>341</v>
      </c>
      <c r="D146" s="286" t="s">
        <v>15</v>
      </c>
      <c r="E146" s="283">
        <v>15</v>
      </c>
      <c r="F146" s="278">
        <v>0</v>
      </c>
      <c r="G146" s="64"/>
      <c r="H146" s="275">
        <f t="shared" si="41"/>
        <v>0</v>
      </c>
      <c r="I146" s="64"/>
    </row>
    <row r="147" spans="1:9" customFormat="1" ht="25.5" x14ac:dyDescent="0.25">
      <c r="A147" s="291" t="s">
        <v>39</v>
      </c>
      <c r="B147" s="297" t="s">
        <v>535</v>
      </c>
      <c r="C147" s="294" t="s">
        <v>280</v>
      </c>
      <c r="D147" s="287" t="s">
        <v>12</v>
      </c>
      <c r="E147" s="284">
        <v>19.5</v>
      </c>
      <c r="F147" s="279"/>
      <c r="G147" s="224">
        <v>0</v>
      </c>
      <c r="H147" s="60"/>
      <c r="I147" s="224">
        <f t="shared" ref="I147" si="42">E147*G147</f>
        <v>0</v>
      </c>
    </row>
    <row r="148" spans="1:9" customFormat="1" x14ac:dyDescent="0.25">
      <c r="A148" s="290" t="s">
        <v>52</v>
      </c>
      <c r="B148" s="296" t="s">
        <v>536</v>
      </c>
      <c r="C148" s="293" t="s">
        <v>338</v>
      </c>
      <c r="D148" s="286" t="s">
        <v>12</v>
      </c>
      <c r="E148" s="283">
        <v>19.5</v>
      </c>
      <c r="F148" s="278">
        <v>0</v>
      </c>
      <c r="G148" s="64"/>
      <c r="H148" s="275">
        <f t="shared" ref="H148:H150" si="43">E148*F148</f>
        <v>0</v>
      </c>
      <c r="I148" s="64"/>
    </row>
    <row r="149" spans="1:9" customFormat="1" x14ac:dyDescent="0.25">
      <c r="A149" s="290" t="s">
        <v>53</v>
      </c>
      <c r="B149" s="296" t="s">
        <v>536</v>
      </c>
      <c r="C149" s="293" t="s">
        <v>354</v>
      </c>
      <c r="D149" s="286" t="s">
        <v>15</v>
      </c>
      <c r="E149" s="283">
        <v>4</v>
      </c>
      <c r="F149" s="278">
        <v>0</v>
      </c>
      <c r="G149" s="64"/>
      <c r="H149" s="275">
        <f t="shared" si="43"/>
        <v>0</v>
      </c>
      <c r="I149" s="64"/>
    </row>
    <row r="150" spans="1:9" customFormat="1" x14ac:dyDescent="0.25">
      <c r="A150" s="290" t="s">
        <v>70</v>
      </c>
      <c r="B150" s="296" t="s">
        <v>536</v>
      </c>
      <c r="C150" s="293" t="s">
        <v>346</v>
      </c>
      <c r="D150" s="286" t="s">
        <v>15</v>
      </c>
      <c r="E150" s="283">
        <v>1</v>
      </c>
      <c r="F150" s="278">
        <v>0</v>
      </c>
      <c r="G150" s="64"/>
      <c r="H150" s="275">
        <f t="shared" si="43"/>
        <v>0</v>
      </c>
      <c r="I150" s="64"/>
    </row>
    <row r="151" spans="1:9" customFormat="1" ht="25.5" x14ac:dyDescent="0.25">
      <c r="A151" s="291" t="s">
        <v>13</v>
      </c>
      <c r="B151" s="297" t="s">
        <v>535</v>
      </c>
      <c r="C151" s="294" t="s">
        <v>279</v>
      </c>
      <c r="D151" s="287" t="s">
        <v>12</v>
      </c>
      <c r="E151" s="284">
        <v>7.5</v>
      </c>
      <c r="F151" s="279"/>
      <c r="G151" s="224">
        <v>0</v>
      </c>
      <c r="H151" s="60"/>
      <c r="I151" s="224">
        <f t="shared" ref="I151" si="44">E151*G151</f>
        <v>0</v>
      </c>
    </row>
    <row r="152" spans="1:9" customFormat="1" x14ac:dyDescent="0.25">
      <c r="A152" s="290" t="s">
        <v>14</v>
      </c>
      <c r="B152" s="296" t="s">
        <v>536</v>
      </c>
      <c r="C152" s="293" t="s">
        <v>283</v>
      </c>
      <c r="D152" s="286" t="s">
        <v>12</v>
      </c>
      <c r="E152" s="283">
        <v>7.5</v>
      </c>
      <c r="F152" s="278">
        <v>0</v>
      </c>
      <c r="G152" s="64"/>
      <c r="H152" s="275">
        <f t="shared" ref="H152:H155" si="45">E152*F152</f>
        <v>0</v>
      </c>
      <c r="I152" s="64"/>
    </row>
    <row r="153" spans="1:9" customFormat="1" x14ac:dyDescent="0.25">
      <c r="A153" s="290" t="s">
        <v>73</v>
      </c>
      <c r="B153" s="296" t="s">
        <v>536</v>
      </c>
      <c r="C153" s="293" t="s">
        <v>296</v>
      </c>
      <c r="D153" s="286" t="s">
        <v>15</v>
      </c>
      <c r="E153" s="283">
        <v>2</v>
      </c>
      <c r="F153" s="278">
        <v>0</v>
      </c>
      <c r="G153" s="64"/>
      <c r="H153" s="275">
        <f t="shared" si="45"/>
        <v>0</v>
      </c>
      <c r="I153" s="64"/>
    </row>
    <row r="154" spans="1:9" customFormat="1" x14ac:dyDescent="0.25">
      <c r="A154" s="290" t="s">
        <v>74</v>
      </c>
      <c r="B154" s="296" t="s">
        <v>536</v>
      </c>
      <c r="C154" s="293" t="s">
        <v>346</v>
      </c>
      <c r="D154" s="286" t="s">
        <v>15</v>
      </c>
      <c r="E154" s="283">
        <v>2</v>
      </c>
      <c r="F154" s="278">
        <v>0</v>
      </c>
      <c r="G154" s="64"/>
      <c r="H154" s="275">
        <f t="shared" si="45"/>
        <v>0</v>
      </c>
      <c r="I154" s="64"/>
    </row>
    <row r="155" spans="1:9" customFormat="1" x14ac:dyDescent="0.25">
      <c r="A155" s="290" t="s">
        <v>143</v>
      </c>
      <c r="B155" s="296" t="s">
        <v>536</v>
      </c>
      <c r="C155" s="293" t="s">
        <v>347</v>
      </c>
      <c r="D155" s="286" t="s">
        <v>15</v>
      </c>
      <c r="E155" s="283">
        <v>40</v>
      </c>
      <c r="F155" s="278">
        <v>0</v>
      </c>
      <c r="G155" s="64"/>
      <c r="H155" s="275">
        <f t="shared" si="45"/>
        <v>0</v>
      </c>
      <c r="I155" s="64"/>
    </row>
    <row r="156" spans="1:9" customFormat="1" ht="25.5" x14ac:dyDescent="0.25">
      <c r="A156" s="291" t="s">
        <v>42</v>
      </c>
      <c r="B156" s="297" t="s">
        <v>535</v>
      </c>
      <c r="C156" s="294" t="s">
        <v>164</v>
      </c>
      <c r="D156" s="287" t="s">
        <v>12</v>
      </c>
      <c r="E156" s="284">
        <v>448.4</v>
      </c>
      <c r="F156" s="279"/>
      <c r="G156" s="224">
        <v>0</v>
      </c>
      <c r="H156" s="60"/>
      <c r="I156" s="224">
        <f t="shared" ref="I156" si="46">E156*G156</f>
        <v>0</v>
      </c>
    </row>
    <row r="157" spans="1:9" customFormat="1" x14ac:dyDescent="0.25">
      <c r="A157" s="290" t="s">
        <v>44</v>
      </c>
      <c r="B157" s="296" t="s">
        <v>536</v>
      </c>
      <c r="C157" s="293" t="s">
        <v>339</v>
      </c>
      <c r="D157" s="286" t="s">
        <v>12</v>
      </c>
      <c r="E157" s="283">
        <v>448.4</v>
      </c>
      <c r="F157" s="278">
        <v>0</v>
      </c>
      <c r="G157" s="64"/>
      <c r="H157" s="275">
        <f t="shared" ref="H157:H163" si="47">E157*F157</f>
        <v>0</v>
      </c>
      <c r="I157" s="64"/>
    </row>
    <row r="158" spans="1:9" customFormat="1" x14ac:dyDescent="0.25">
      <c r="A158" s="290" t="s">
        <v>83</v>
      </c>
      <c r="B158" s="296" t="s">
        <v>536</v>
      </c>
      <c r="C158" s="293" t="s">
        <v>343</v>
      </c>
      <c r="D158" s="286" t="s">
        <v>15</v>
      </c>
      <c r="E158" s="283">
        <v>72</v>
      </c>
      <c r="F158" s="278">
        <v>0</v>
      </c>
      <c r="G158" s="64"/>
      <c r="H158" s="275">
        <f t="shared" si="47"/>
        <v>0</v>
      </c>
      <c r="I158" s="64"/>
    </row>
    <row r="159" spans="1:9" customFormat="1" x14ac:dyDescent="0.25">
      <c r="A159" s="290" t="s">
        <v>144</v>
      </c>
      <c r="B159" s="296" t="s">
        <v>536</v>
      </c>
      <c r="C159" s="293" t="s">
        <v>344</v>
      </c>
      <c r="D159" s="286" t="s">
        <v>15</v>
      </c>
      <c r="E159" s="283">
        <v>4</v>
      </c>
      <c r="F159" s="278">
        <v>0</v>
      </c>
      <c r="G159" s="64"/>
      <c r="H159" s="275">
        <f t="shared" si="47"/>
        <v>0</v>
      </c>
      <c r="I159" s="64"/>
    </row>
    <row r="160" spans="1:9" customFormat="1" x14ac:dyDescent="0.25">
      <c r="A160" s="290" t="s">
        <v>391</v>
      </c>
      <c r="B160" s="296" t="s">
        <v>536</v>
      </c>
      <c r="C160" s="293" t="s">
        <v>355</v>
      </c>
      <c r="D160" s="286" t="s">
        <v>15</v>
      </c>
      <c r="E160" s="283">
        <v>18</v>
      </c>
      <c r="F160" s="278">
        <v>0</v>
      </c>
      <c r="G160" s="64"/>
      <c r="H160" s="275">
        <f t="shared" si="47"/>
        <v>0</v>
      </c>
      <c r="I160" s="64"/>
    </row>
    <row r="161" spans="1:9" customFormat="1" x14ac:dyDescent="0.25">
      <c r="A161" s="290" t="s">
        <v>396</v>
      </c>
      <c r="B161" s="296" t="s">
        <v>536</v>
      </c>
      <c r="C161" s="293" t="s">
        <v>349</v>
      </c>
      <c r="D161" s="286" t="s">
        <v>15</v>
      </c>
      <c r="E161" s="283">
        <v>24</v>
      </c>
      <c r="F161" s="278">
        <v>0</v>
      </c>
      <c r="G161" s="64"/>
      <c r="H161" s="275">
        <f t="shared" si="47"/>
        <v>0</v>
      </c>
      <c r="I161" s="64"/>
    </row>
    <row r="162" spans="1:9" customFormat="1" x14ac:dyDescent="0.25">
      <c r="A162" s="290" t="s">
        <v>397</v>
      </c>
      <c r="B162" s="296" t="s">
        <v>536</v>
      </c>
      <c r="C162" s="293" t="s">
        <v>458</v>
      </c>
      <c r="D162" s="286" t="s">
        <v>15</v>
      </c>
      <c r="E162" s="283">
        <v>8</v>
      </c>
      <c r="F162" s="278">
        <v>0</v>
      </c>
      <c r="G162" s="64"/>
      <c r="H162" s="275">
        <f t="shared" si="47"/>
        <v>0</v>
      </c>
      <c r="I162" s="64"/>
    </row>
    <row r="163" spans="1:9" customFormat="1" x14ac:dyDescent="0.25">
      <c r="A163" s="290" t="s">
        <v>398</v>
      </c>
      <c r="B163" s="296" t="s">
        <v>536</v>
      </c>
      <c r="C163" s="293" t="s">
        <v>459</v>
      </c>
      <c r="D163" s="286" t="s">
        <v>15</v>
      </c>
      <c r="E163" s="283">
        <v>1</v>
      </c>
      <c r="F163" s="278">
        <v>0</v>
      </c>
      <c r="G163" s="64"/>
      <c r="H163" s="275">
        <f t="shared" si="47"/>
        <v>0</v>
      </c>
      <c r="I163" s="64"/>
    </row>
    <row r="164" spans="1:9" customFormat="1" x14ac:dyDescent="0.25">
      <c r="A164" s="291" t="s">
        <v>45</v>
      </c>
      <c r="B164" s="297" t="s">
        <v>535</v>
      </c>
      <c r="C164" s="294" t="s">
        <v>362</v>
      </c>
      <c r="D164" s="287" t="s">
        <v>15</v>
      </c>
      <c r="E164" s="284">
        <v>92</v>
      </c>
      <c r="F164" s="279"/>
      <c r="G164" s="224">
        <v>0</v>
      </c>
      <c r="H164" s="60"/>
      <c r="I164" s="224">
        <f t="shared" ref="I164" si="48">E164*G164</f>
        <v>0</v>
      </c>
    </row>
    <row r="165" spans="1:9" customFormat="1" x14ac:dyDescent="0.25">
      <c r="A165" s="290" t="s">
        <v>46</v>
      </c>
      <c r="B165" s="296" t="s">
        <v>536</v>
      </c>
      <c r="C165" s="293" t="s">
        <v>245</v>
      </c>
      <c r="D165" s="286" t="s">
        <v>15</v>
      </c>
      <c r="E165" s="283">
        <v>92</v>
      </c>
      <c r="F165" s="278">
        <v>0</v>
      </c>
      <c r="G165" s="64"/>
      <c r="H165" s="275">
        <f>E165*F165</f>
        <v>0</v>
      </c>
      <c r="I165" s="64"/>
    </row>
    <row r="166" spans="1:9" customFormat="1" ht="25.5" x14ac:dyDescent="0.25">
      <c r="A166" s="291" t="s">
        <v>16</v>
      </c>
      <c r="B166" s="297" t="s">
        <v>535</v>
      </c>
      <c r="C166" s="294" t="s">
        <v>460</v>
      </c>
      <c r="D166" s="287" t="s">
        <v>21</v>
      </c>
      <c r="E166" s="284">
        <v>0.98699999999999999</v>
      </c>
      <c r="F166" s="279"/>
      <c r="G166" s="224">
        <v>0</v>
      </c>
      <c r="H166" s="60"/>
      <c r="I166" s="224">
        <f t="shared" ref="I166" si="49">E166*G166</f>
        <v>0</v>
      </c>
    </row>
    <row r="167" spans="1:9" customFormat="1" x14ac:dyDescent="0.25">
      <c r="A167" s="290" t="s">
        <v>17</v>
      </c>
      <c r="B167" s="296" t="s">
        <v>536</v>
      </c>
      <c r="C167" s="293" t="s">
        <v>367</v>
      </c>
      <c r="D167" s="286" t="s">
        <v>21</v>
      </c>
      <c r="E167" s="283">
        <v>0.56299999999999994</v>
      </c>
      <c r="F167" s="278">
        <v>0</v>
      </c>
      <c r="G167" s="64"/>
      <c r="H167" s="275">
        <f t="shared" ref="H167:H169" si="50">E167*F167</f>
        <v>0</v>
      </c>
      <c r="I167" s="64"/>
    </row>
    <row r="168" spans="1:9" customFormat="1" x14ac:dyDescent="0.25">
      <c r="A168" s="290" t="s">
        <v>84</v>
      </c>
      <c r="B168" s="296" t="s">
        <v>536</v>
      </c>
      <c r="C168" s="293" t="s">
        <v>364</v>
      </c>
      <c r="D168" s="286" t="s">
        <v>21</v>
      </c>
      <c r="E168" s="283">
        <v>0.37759999999999999</v>
      </c>
      <c r="F168" s="278">
        <v>0</v>
      </c>
      <c r="G168" s="64"/>
      <c r="H168" s="275">
        <f t="shared" si="50"/>
        <v>0</v>
      </c>
      <c r="I168" s="64"/>
    </row>
    <row r="169" spans="1:9" customFormat="1" x14ac:dyDescent="0.25">
      <c r="A169" s="290" t="s">
        <v>85</v>
      </c>
      <c r="B169" s="296" t="s">
        <v>536</v>
      </c>
      <c r="C169" s="293" t="s">
        <v>368</v>
      </c>
      <c r="D169" s="286" t="s">
        <v>21</v>
      </c>
      <c r="E169" s="283">
        <v>0.38240000000000002</v>
      </c>
      <c r="F169" s="278">
        <v>0</v>
      </c>
      <c r="G169" s="64"/>
      <c r="H169" s="275">
        <f t="shared" si="50"/>
        <v>0</v>
      </c>
      <c r="I169" s="64"/>
    </row>
    <row r="170" spans="1:9" customFormat="1" ht="25.5" x14ac:dyDescent="0.25">
      <c r="A170" s="291" t="s">
        <v>18</v>
      </c>
      <c r="B170" s="297" t="s">
        <v>535</v>
      </c>
      <c r="C170" s="294" t="s">
        <v>371</v>
      </c>
      <c r="D170" s="287" t="s">
        <v>21</v>
      </c>
      <c r="E170" s="284">
        <v>0.98699999999999999</v>
      </c>
      <c r="F170" s="375"/>
      <c r="G170" s="224">
        <v>0</v>
      </c>
      <c r="H170" s="63"/>
      <c r="I170" s="224">
        <f t="shared" ref="I170:I173" si="51">E170*G170</f>
        <v>0</v>
      </c>
    </row>
    <row r="171" spans="1:9" customFormat="1" x14ac:dyDescent="0.25">
      <c r="A171" s="291" t="s">
        <v>19</v>
      </c>
      <c r="B171" s="297" t="s">
        <v>535</v>
      </c>
      <c r="C171" s="294" t="s">
        <v>319</v>
      </c>
      <c r="D171" s="287" t="s">
        <v>15</v>
      </c>
      <c r="E171" s="284">
        <v>4</v>
      </c>
      <c r="F171" s="279"/>
      <c r="G171" s="224">
        <v>0</v>
      </c>
      <c r="H171" s="60"/>
      <c r="I171" s="224">
        <f t="shared" ref="I171" si="52">E171*G171</f>
        <v>0</v>
      </c>
    </row>
    <row r="172" spans="1:9" customFormat="1" x14ac:dyDescent="0.25">
      <c r="A172" s="290" t="s">
        <v>91</v>
      </c>
      <c r="B172" s="296" t="s">
        <v>536</v>
      </c>
      <c r="C172" s="293" t="s">
        <v>332</v>
      </c>
      <c r="D172" s="286" t="s">
        <v>15</v>
      </c>
      <c r="E172" s="283">
        <v>4</v>
      </c>
      <c r="F172" s="278">
        <v>0</v>
      </c>
      <c r="G172" s="64"/>
      <c r="H172" s="275">
        <f t="shared" ref="H172" si="53">E172*F172</f>
        <v>0</v>
      </c>
      <c r="I172" s="64"/>
    </row>
    <row r="173" spans="1:9" customFormat="1" x14ac:dyDescent="0.25">
      <c r="A173" s="291" t="s">
        <v>20</v>
      </c>
      <c r="B173" s="297" t="s">
        <v>535</v>
      </c>
      <c r="C173" s="294" t="s">
        <v>320</v>
      </c>
      <c r="D173" s="287" t="s">
        <v>15</v>
      </c>
      <c r="E173" s="284">
        <v>6</v>
      </c>
      <c r="F173" s="279"/>
      <c r="G173" s="224">
        <v>0</v>
      </c>
      <c r="H173" s="60"/>
      <c r="I173" s="224">
        <f t="shared" si="51"/>
        <v>0</v>
      </c>
    </row>
    <row r="174" spans="1:9" customFormat="1" x14ac:dyDescent="0.25">
      <c r="A174" s="290" t="s">
        <v>393</v>
      </c>
      <c r="B174" s="296" t="s">
        <v>536</v>
      </c>
      <c r="C174" s="293" t="s">
        <v>329</v>
      </c>
      <c r="D174" s="286" t="s">
        <v>15</v>
      </c>
      <c r="E174" s="283">
        <v>4</v>
      </c>
      <c r="F174" s="278">
        <v>0</v>
      </c>
      <c r="G174" s="64"/>
      <c r="H174" s="275">
        <f t="shared" ref="H174:H175" si="54">E174*F174</f>
        <v>0</v>
      </c>
      <c r="I174" s="64"/>
    </row>
    <row r="175" spans="1:9" customFormat="1" x14ac:dyDescent="0.25">
      <c r="A175" s="290" t="s">
        <v>399</v>
      </c>
      <c r="B175" s="296" t="s">
        <v>536</v>
      </c>
      <c r="C175" s="293" t="s">
        <v>333</v>
      </c>
      <c r="D175" s="286" t="s">
        <v>15</v>
      </c>
      <c r="E175" s="283">
        <v>2</v>
      </c>
      <c r="F175" s="278">
        <v>0</v>
      </c>
      <c r="G175" s="64"/>
      <c r="H175" s="275">
        <f t="shared" si="54"/>
        <v>0</v>
      </c>
      <c r="I175" s="64"/>
    </row>
    <row r="176" spans="1:9" customFormat="1" x14ac:dyDescent="0.25">
      <c r="A176" s="291" t="s">
        <v>94</v>
      </c>
      <c r="B176" s="297" t="s">
        <v>535</v>
      </c>
      <c r="C176" s="294" t="s">
        <v>302</v>
      </c>
      <c r="D176" s="287" t="s">
        <v>102</v>
      </c>
      <c r="E176" s="284">
        <v>278.72000000000003</v>
      </c>
      <c r="F176" s="279"/>
      <c r="G176" s="224">
        <v>0</v>
      </c>
      <c r="H176" s="60"/>
      <c r="I176" s="224">
        <f t="shared" ref="I176" si="55">E176*G176</f>
        <v>0</v>
      </c>
    </row>
    <row r="177" spans="1:9" customFormat="1" x14ac:dyDescent="0.25">
      <c r="A177" s="290" t="s">
        <v>394</v>
      </c>
      <c r="B177" s="296" t="s">
        <v>536</v>
      </c>
      <c r="C177" s="293" t="s">
        <v>303</v>
      </c>
      <c r="D177" s="286" t="s">
        <v>101</v>
      </c>
      <c r="E177" s="283">
        <v>24.51</v>
      </c>
      <c r="F177" s="278">
        <v>0</v>
      </c>
      <c r="G177" s="64"/>
      <c r="H177" s="275">
        <f t="shared" ref="H177:H178" si="56">E177*F177</f>
        <v>0</v>
      </c>
      <c r="I177" s="64"/>
    </row>
    <row r="178" spans="1:9" customFormat="1" x14ac:dyDescent="0.25">
      <c r="A178" s="290" t="s">
        <v>395</v>
      </c>
      <c r="B178" s="296" t="s">
        <v>536</v>
      </c>
      <c r="C178" s="293" t="s">
        <v>304</v>
      </c>
      <c r="D178" s="286" t="s">
        <v>101</v>
      </c>
      <c r="E178" s="283">
        <v>41.585999999999999</v>
      </c>
      <c r="F178" s="278">
        <v>0</v>
      </c>
      <c r="G178" s="64"/>
      <c r="H178" s="275">
        <f t="shared" si="56"/>
        <v>0</v>
      </c>
      <c r="I178" s="64"/>
    </row>
    <row r="179" spans="1:9" customFormat="1" ht="25.5" x14ac:dyDescent="0.25">
      <c r="A179" s="291" t="s">
        <v>95</v>
      </c>
      <c r="B179" s="297" t="s">
        <v>535</v>
      </c>
      <c r="C179" s="294" t="s">
        <v>305</v>
      </c>
      <c r="D179" s="287" t="s">
        <v>7</v>
      </c>
      <c r="E179" s="284">
        <v>28.45</v>
      </c>
      <c r="F179" s="279"/>
      <c r="G179" s="224">
        <v>0</v>
      </c>
      <c r="H179" s="60"/>
      <c r="I179" s="224">
        <f t="shared" ref="I179" si="57">E179*G179</f>
        <v>0</v>
      </c>
    </row>
    <row r="180" spans="1:9" customFormat="1" x14ac:dyDescent="0.25">
      <c r="A180" s="290" t="s">
        <v>400</v>
      </c>
      <c r="B180" s="296" t="s">
        <v>536</v>
      </c>
      <c r="C180" s="293" t="s">
        <v>351</v>
      </c>
      <c r="D180" s="286" t="s">
        <v>7</v>
      </c>
      <c r="E180" s="283">
        <v>28.29</v>
      </c>
      <c r="F180" s="278">
        <v>0</v>
      </c>
      <c r="G180" s="64"/>
      <c r="H180" s="275">
        <f t="shared" ref="H180:H181" si="58">E180*F180</f>
        <v>0</v>
      </c>
      <c r="I180" s="64"/>
    </row>
    <row r="181" spans="1:9" customFormat="1" x14ac:dyDescent="0.25">
      <c r="A181" s="290" t="s">
        <v>401</v>
      </c>
      <c r="B181" s="296" t="s">
        <v>536</v>
      </c>
      <c r="C181" s="293" t="s">
        <v>353</v>
      </c>
      <c r="D181" s="286" t="s">
        <v>7</v>
      </c>
      <c r="E181" s="283">
        <v>0.16</v>
      </c>
      <c r="F181" s="278">
        <v>0</v>
      </c>
      <c r="G181" s="64"/>
      <c r="H181" s="275">
        <f t="shared" si="58"/>
        <v>0</v>
      </c>
      <c r="I181" s="64"/>
    </row>
    <row r="182" spans="1:9" customFormat="1" x14ac:dyDescent="0.25">
      <c r="A182" s="291" t="s">
        <v>476</v>
      </c>
      <c r="B182" s="297" t="s">
        <v>535</v>
      </c>
      <c r="C182" s="294" t="s">
        <v>306</v>
      </c>
      <c r="D182" s="287" t="s">
        <v>102</v>
      </c>
      <c r="E182" s="284">
        <v>473.43</v>
      </c>
      <c r="F182" s="279"/>
      <c r="G182" s="224">
        <v>0</v>
      </c>
      <c r="H182" s="60"/>
      <c r="I182" s="224">
        <f t="shared" ref="I182" si="59">E182*G182</f>
        <v>0</v>
      </c>
    </row>
    <row r="183" spans="1:9" customFormat="1" x14ac:dyDescent="0.25">
      <c r="A183" s="290" t="s">
        <v>477</v>
      </c>
      <c r="B183" s="296" t="s">
        <v>536</v>
      </c>
      <c r="C183" s="293" t="s">
        <v>307</v>
      </c>
      <c r="D183" s="286" t="s">
        <v>102</v>
      </c>
      <c r="E183" s="283">
        <v>473.43</v>
      </c>
      <c r="F183" s="278">
        <v>0</v>
      </c>
      <c r="G183" s="64"/>
      <c r="H183" s="275">
        <f t="shared" ref="H183:H184" si="60">E183*F183</f>
        <v>0</v>
      </c>
      <c r="I183" s="64"/>
    </row>
    <row r="184" spans="1:9" customFormat="1" ht="15.75" thickBot="1" x14ac:dyDescent="0.3">
      <c r="A184" s="379" t="s">
        <v>478</v>
      </c>
      <c r="B184" s="298" t="s">
        <v>536</v>
      </c>
      <c r="C184" s="382" t="s">
        <v>308</v>
      </c>
      <c r="D184" s="288" t="s">
        <v>101</v>
      </c>
      <c r="E184" s="381">
        <v>47.34</v>
      </c>
      <c r="F184" s="280">
        <v>0</v>
      </c>
      <c r="G184" s="281"/>
      <c r="H184" s="380">
        <f t="shared" si="60"/>
        <v>0</v>
      </c>
      <c r="I184" s="352"/>
    </row>
    <row r="185" spans="1:9" s="313" customFormat="1" ht="15.75" thickBot="1" x14ac:dyDescent="0.3">
      <c r="A185" s="235"/>
      <c r="B185" s="236"/>
      <c r="C185" s="237" t="s">
        <v>497</v>
      </c>
      <c r="D185" s="238"/>
      <c r="E185" s="238"/>
      <c r="F185" s="239"/>
      <c r="G185" s="239"/>
      <c r="H185" s="240">
        <f>SUM(H141:H184)</f>
        <v>0</v>
      </c>
      <c r="I185" s="241">
        <f>SUM(I141:I184)</f>
        <v>0</v>
      </c>
    </row>
    <row r="186" spans="1:9" s="313" customFormat="1" ht="15.75" thickBot="1" x14ac:dyDescent="0.3">
      <c r="A186" s="344"/>
      <c r="B186" s="345"/>
      <c r="C186" s="346" t="s">
        <v>498</v>
      </c>
      <c r="D186" s="254"/>
      <c r="E186" s="254"/>
      <c r="F186" s="257"/>
      <c r="G186" s="257"/>
      <c r="H186" s="257"/>
      <c r="I186" s="258">
        <f>H185+I185</f>
        <v>0</v>
      </c>
    </row>
    <row r="187" spans="1:9" ht="22.5" customHeight="1" thickBot="1" x14ac:dyDescent="0.3">
      <c r="A187" s="233"/>
      <c r="B187" s="234" t="s">
        <v>9</v>
      </c>
      <c r="C187" s="406" t="s">
        <v>309</v>
      </c>
      <c r="D187" s="406"/>
      <c r="E187" s="406"/>
      <c r="F187" s="406"/>
      <c r="G187" s="406"/>
      <c r="H187" s="406"/>
      <c r="I187" s="407"/>
    </row>
    <row r="188" spans="1:9" customFormat="1" ht="25.5" x14ac:dyDescent="0.25">
      <c r="A188" s="289" t="s">
        <v>10</v>
      </c>
      <c r="B188" s="295" t="s">
        <v>535</v>
      </c>
      <c r="C188" s="292" t="s">
        <v>313</v>
      </c>
      <c r="D188" s="285" t="s">
        <v>12</v>
      </c>
      <c r="E188" s="282">
        <v>0.5</v>
      </c>
      <c r="F188" s="276"/>
      <c r="G188" s="277">
        <v>0</v>
      </c>
      <c r="H188" s="54"/>
      <c r="I188" s="232">
        <f t="shared" ref="I188" si="61">E188*G188</f>
        <v>0</v>
      </c>
    </row>
    <row r="189" spans="1:9" customFormat="1" x14ac:dyDescent="0.25">
      <c r="A189" s="290" t="s">
        <v>48</v>
      </c>
      <c r="B189" s="296" t="s">
        <v>536</v>
      </c>
      <c r="C189" s="293" t="s">
        <v>310</v>
      </c>
      <c r="D189" s="286" t="s">
        <v>12</v>
      </c>
      <c r="E189" s="283">
        <v>0.5</v>
      </c>
      <c r="F189" s="278">
        <v>0</v>
      </c>
      <c r="G189" s="64"/>
      <c r="H189" s="275">
        <f>E189*F189</f>
        <v>0</v>
      </c>
      <c r="I189" s="64"/>
    </row>
    <row r="190" spans="1:9" customFormat="1" ht="25.5" x14ac:dyDescent="0.25">
      <c r="A190" s="291" t="s">
        <v>11</v>
      </c>
      <c r="B190" s="297" t="s">
        <v>535</v>
      </c>
      <c r="C190" s="294" t="s">
        <v>312</v>
      </c>
      <c r="D190" s="287" t="s">
        <v>12</v>
      </c>
      <c r="E190" s="284">
        <v>3</v>
      </c>
      <c r="F190" s="279"/>
      <c r="G190" s="224">
        <v>0</v>
      </c>
      <c r="H190" s="60"/>
      <c r="I190" s="224">
        <f t="shared" ref="I190" si="62">E190*G190</f>
        <v>0</v>
      </c>
    </row>
    <row r="191" spans="1:9" customFormat="1" x14ac:dyDescent="0.25">
      <c r="A191" s="290" t="s">
        <v>50</v>
      </c>
      <c r="B191" s="296" t="s">
        <v>536</v>
      </c>
      <c r="C191" s="293" t="s">
        <v>311</v>
      </c>
      <c r="D191" s="286" t="s">
        <v>12</v>
      </c>
      <c r="E191" s="283">
        <v>3</v>
      </c>
      <c r="F191" s="278">
        <v>0</v>
      </c>
      <c r="G191" s="64"/>
      <c r="H191" s="275">
        <f>E191*F191</f>
        <v>0</v>
      </c>
      <c r="I191" s="64"/>
    </row>
    <row r="192" spans="1:9" customFormat="1" ht="25.5" x14ac:dyDescent="0.25">
      <c r="A192" s="291" t="s">
        <v>39</v>
      </c>
      <c r="B192" s="297" t="s">
        <v>535</v>
      </c>
      <c r="C192" s="294" t="s">
        <v>314</v>
      </c>
      <c r="D192" s="287" t="s">
        <v>12</v>
      </c>
      <c r="E192" s="284">
        <v>1</v>
      </c>
      <c r="F192" s="279"/>
      <c r="G192" s="224">
        <v>0</v>
      </c>
      <c r="H192" s="60"/>
      <c r="I192" s="224">
        <f t="shared" ref="I192" si="63">E192*G192</f>
        <v>0</v>
      </c>
    </row>
    <row r="193" spans="1:9" customFormat="1" x14ac:dyDescent="0.25">
      <c r="A193" s="290" t="s">
        <v>52</v>
      </c>
      <c r="B193" s="296" t="s">
        <v>536</v>
      </c>
      <c r="C193" s="293" t="s">
        <v>315</v>
      </c>
      <c r="D193" s="286" t="s">
        <v>12</v>
      </c>
      <c r="E193" s="283">
        <v>1</v>
      </c>
      <c r="F193" s="278">
        <v>0</v>
      </c>
      <c r="G193" s="64"/>
      <c r="H193" s="275">
        <f t="shared" ref="H193:H195" si="64">E193*F193</f>
        <v>0</v>
      </c>
      <c r="I193" s="64"/>
    </row>
    <row r="194" spans="1:9" customFormat="1" x14ac:dyDescent="0.25">
      <c r="A194" s="290" t="s">
        <v>53</v>
      </c>
      <c r="B194" s="296" t="s">
        <v>536</v>
      </c>
      <c r="C194" s="293" t="s">
        <v>327</v>
      </c>
      <c r="D194" s="286" t="s">
        <v>15</v>
      </c>
      <c r="E194" s="283">
        <v>2</v>
      </c>
      <c r="F194" s="278">
        <v>0</v>
      </c>
      <c r="G194" s="64"/>
      <c r="H194" s="275">
        <f t="shared" si="64"/>
        <v>0</v>
      </c>
      <c r="I194" s="64"/>
    </row>
    <row r="195" spans="1:9" customFormat="1" x14ac:dyDescent="0.25">
      <c r="A195" s="290" t="s">
        <v>70</v>
      </c>
      <c r="B195" s="296" t="s">
        <v>536</v>
      </c>
      <c r="C195" s="293" t="s">
        <v>317</v>
      </c>
      <c r="D195" s="286" t="s">
        <v>15</v>
      </c>
      <c r="E195" s="283">
        <v>2</v>
      </c>
      <c r="F195" s="278">
        <v>0</v>
      </c>
      <c r="G195" s="64"/>
      <c r="H195" s="275">
        <f t="shared" si="64"/>
        <v>0</v>
      </c>
      <c r="I195" s="64"/>
    </row>
    <row r="196" spans="1:9" customFormat="1" x14ac:dyDescent="0.25">
      <c r="A196" s="291" t="s">
        <v>13</v>
      </c>
      <c r="B196" s="297" t="s">
        <v>535</v>
      </c>
      <c r="C196" s="294" t="s">
        <v>319</v>
      </c>
      <c r="D196" s="287" t="s">
        <v>15</v>
      </c>
      <c r="E196" s="284">
        <v>2</v>
      </c>
      <c r="F196" s="279"/>
      <c r="G196" s="224">
        <v>0</v>
      </c>
      <c r="H196" s="60"/>
      <c r="I196" s="224">
        <f t="shared" ref="I196" si="65">E196*G196</f>
        <v>0</v>
      </c>
    </row>
    <row r="197" spans="1:9" customFormat="1" x14ac:dyDescent="0.25">
      <c r="A197" s="290" t="s">
        <v>14</v>
      </c>
      <c r="B197" s="296" t="s">
        <v>536</v>
      </c>
      <c r="C197" s="293" t="s">
        <v>316</v>
      </c>
      <c r="D197" s="286" t="s">
        <v>15</v>
      </c>
      <c r="E197" s="283">
        <v>2</v>
      </c>
      <c r="F197" s="278">
        <v>0</v>
      </c>
      <c r="G197" s="64"/>
      <c r="H197" s="275">
        <f>E197*F197</f>
        <v>0</v>
      </c>
      <c r="I197" s="64"/>
    </row>
    <row r="198" spans="1:9" customFormat="1" x14ac:dyDescent="0.25">
      <c r="A198" s="291" t="s">
        <v>42</v>
      </c>
      <c r="B198" s="297" t="s">
        <v>535</v>
      </c>
      <c r="C198" s="294" t="s">
        <v>320</v>
      </c>
      <c r="D198" s="287" t="s">
        <v>15</v>
      </c>
      <c r="E198" s="284">
        <v>4</v>
      </c>
      <c r="F198" s="279"/>
      <c r="G198" s="224">
        <v>0</v>
      </c>
      <c r="H198" s="60"/>
      <c r="I198" s="224">
        <f t="shared" ref="I198" si="66">E198*G198</f>
        <v>0</v>
      </c>
    </row>
    <row r="199" spans="1:9" customFormat="1" x14ac:dyDescent="0.25">
      <c r="A199" s="290" t="s">
        <v>44</v>
      </c>
      <c r="B199" s="296" t="s">
        <v>536</v>
      </c>
      <c r="C199" s="293" t="s">
        <v>318</v>
      </c>
      <c r="D199" s="286" t="s">
        <v>15</v>
      </c>
      <c r="E199" s="283">
        <v>2</v>
      </c>
      <c r="F199" s="278">
        <v>0</v>
      </c>
      <c r="G199" s="64"/>
      <c r="H199" s="275">
        <f t="shared" ref="H199:H200" si="67">E199*F199</f>
        <v>0</v>
      </c>
      <c r="I199" s="64"/>
    </row>
    <row r="200" spans="1:9" customFormat="1" x14ac:dyDescent="0.25">
      <c r="A200" s="290" t="s">
        <v>83</v>
      </c>
      <c r="B200" s="296" t="s">
        <v>536</v>
      </c>
      <c r="C200" s="293" t="s">
        <v>321</v>
      </c>
      <c r="D200" s="286" t="s">
        <v>15</v>
      </c>
      <c r="E200" s="283">
        <v>2</v>
      </c>
      <c r="F200" s="278">
        <v>0</v>
      </c>
      <c r="G200" s="64"/>
      <c r="H200" s="275">
        <f t="shared" si="67"/>
        <v>0</v>
      </c>
      <c r="I200" s="64"/>
    </row>
    <row r="201" spans="1:9" customFormat="1" x14ac:dyDescent="0.25">
      <c r="A201" s="291" t="s">
        <v>45</v>
      </c>
      <c r="B201" s="297" t="s">
        <v>535</v>
      </c>
      <c r="C201" s="294" t="s">
        <v>322</v>
      </c>
      <c r="D201" s="287" t="s">
        <v>15</v>
      </c>
      <c r="E201" s="284">
        <v>2</v>
      </c>
      <c r="F201" s="279"/>
      <c r="G201" s="224">
        <v>0</v>
      </c>
      <c r="H201" s="60"/>
      <c r="I201" s="224">
        <f t="shared" ref="I201" si="68">E201*G201</f>
        <v>0</v>
      </c>
    </row>
    <row r="202" spans="1:9" customFormat="1" x14ac:dyDescent="0.25">
      <c r="A202" s="290" t="s">
        <v>46</v>
      </c>
      <c r="B202" s="296" t="s">
        <v>536</v>
      </c>
      <c r="C202" s="293" t="s">
        <v>323</v>
      </c>
      <c r="D202" s="286" t="s">
        <v>15</v>
      </c>
      <c r="E202" s="283">
        <v>2</v>
      </c>
      <c r="F202" s="278">
        <v>0</v>
      </c>
      <c r="G202" s="64"/>
      <c r="H202" s="275">
        <f t="shared" ref="H202:H204" si="69">E202*F202</f>
        <v>0</v>
      </c>
      <c r="I202" s="64"/>
    </row>
    <row r="203" spans="1:9" customFormat="1" x14ac:dyDescent="0.25">
      <c r="A203" s="290" t="s">
        <v>77</v>
      </c>
      <c r="B203" s="296" t="s">
        <v>536</v>
      </c>
      <c r="C203" s="293" t="s">
        <v>324</v>
      </c>
      <c r="D203" s="286" t="s">
        <v>15</v>
      </c>
      <c r="E203" s="283">
        <v>2</v>
      </c>
      <c r="F203" s="278">
        <v>0</v>
      </c>
      <c r="G203" s="64"/>
      <c r="H203" s="275">
        <f t="shared" si="69"/>
        <v>0</v>
      </c>
      <c r="I203" s="64"/>
    </row>
    <row r="204" spans="1:9" customFormat="1" x14ac:dyDescent="0.25">
      <c r="A204" s="290" t="s">
        <v>78</v>
      </c>
      <c r="B204" s="296" t="s">
        <v>536</v>
      </c>
      <c r="C204" s="293" t="s">
        <v>325</v>
      </c>
      <c r="D204" s="286" t="s">
        <v>15</v>
      </c>
      <c r="E204" s="283">
        <v>2</v>
      </c>
      <c r="F204" s="278">
        <v>0</v>
      </c>
      <c r="G204" s="64"/>
      <c r="H204" s="275">
        <f t="shared" si="69"/>
        <v>0</v>
      </c>
      <c r="I204" s="64"/>
    </row>
    <row r="205" spans="1:9" customFormat="1" x14ac:dyDescent="0.25">
      <c r="A205" s="291" t="s">
        <v>16</v>
      </c>
      <c r="B205" s="297" t="s">
        <v>535</v>
      </c>
      <c r="C205" s="294" t="s">
        <v>328</v>
      </c>
      <c r="D205" s="287" t="s">
        <v>15</v>
      </c>
      <c r="E205" s="284">
        <v>2</v>
      </c>
      <c r="F205" s="279"/>
      <c r="G205" s="224">
        <v>0</v>
      </c>
      <c r="H205" s="60"/>
      <c r="I205" s="224">
        <f t="shared" ref="I205" si="70">E205*G205</f>
        <v>0</v>
      </c>
    </row>
    <row r="206" spans="1:9" customFormat="1" ht="15.75" thickBot="1" x14ac:dyDescent="0.3">
      <c r="A206" s="379" t="s">
        <v>17</v>
      </c>
      <c r="B206" s="298" t="s">
        <v>536</v>
      </c>
      <c r="C206" s="382" t="s">
        <v>326</v>
      </c>
      <c r="D206" s="288" t="s">
        <v>15</v>
      </c>
      <c r="E206" s="381">
        <v>2</v>
      </c>
      <c r="F206" s="280">
        <v>0</v>
      </c>
      <c r="G206" s="281"/>
      <c r="H206" s="380">
        <f>E206*F206</f>
        <v>0</v>
      </c>
      <c r="I206" s="352"/>
    </row>
    <row r="207" spans="1:9" s="313" customFormat="1" ht="15.75" thickBot="1" x14ac:dyDescent="0.3">
      <c r="A207" s="235"/>
      <c r="B207" s="236"/>
      <c r="C207" s="237" t="s">
        <v>497</v>
      </c>
      <c r="D207" s="238"/>
      <c r="E207" s="238"/>
      <c r="F207" s="239"/>
      <c r="G207" s="239"/>
      <c r="H207" s="240">
        <f>SUM(H188:H206)</f>
        <v>0</v>
      </c>
      <c r="I207" s="241">
        <f>SUM(I188:I206)</f>
        <v>0</v>
      </c>
    </row>
    <row r="208" spans="1:9" s="313" customFormat="1" ht="15.75" thickBot="1" x14ac:dyDescent="0.3">
      <c r="A208" s="344"/>
      <c r="B208" s="345"/>
      <c r="C208" s="346" t="s">
        <v>504</v>
      </c>
      <c r="D208" s="254"/>
      <c r="E208" s="254"/>
      <c r="F208" s="257"/>
      <c r="G208" s="257"/>
      <c r="H208" s="257"/>
      <c r="I208" s="258">
        <f>H207+I207</f>
        <v>0</v>
      </c>
    </row>
    <row r="209" spans="1:9" customFormat="1" ht="15.75" customHeight="1" thickBot="1" x14ac:dyDescent="0.3">
      <c r="A209" s="408" t="s">
        <v>448</v>
      </c>
      <c r="B209" s="410"/>
      <c r="C209" s="410"/>
      <c r="D209" s="410"/>
      <c r="E209" s="410"/>
      <c r="F209" s="410"/>
      <c r="G209" s="410"/>
      <c r="H209" s="410"/>
      <c r="I209" s="411"/>
    </row>
    <row r="210" spans="1:9" customFormat="1" x14ac:dyDescent="0.25">
      <c r="A210" s="289" t="s">
        <v>10</v>
      </c>
      <c r="B210" s="295" t="s">
        <v>535</v>
      </c>
      <c r="C210" s="292" t="s">
        <v>80</v>
      </c>
      <c r="D210" s="285" t="s">
        <v>12</v>
      </c>
      <c r="E210" s="303">
        <f>E152+E157</f>
        <v>455.9</v>
      </c>
      <c r="F210" s="276"/>
      <c r="G210" s="277">
        <v>0</v>
      </c>
      <c r="H210" s="300"/>
      <c r="I210" s="232">
        <f t="shared" ref="I210:I215" si="71">E210*G210</f>
        <v>0</v>
      </c>
    </row>
    <row r="211" spans="1:9" customFormat="1" x14ac:dyDescent="0.25">
      <c r="A211" s="291" t="s">
        <v>11</v>
      </c>
      <c r="B211" s="297" t="s">
        <v>535</v>
      </c>
      <c r="C211" s="294" t="s">
        <v>449</v>
      </c>
      <c r="D211" s="287" t="s">
        <v>12</v>
      </c>
      <c r="E211" s="304">
        <f>E75+E72+E78+E109+E145+E148+E193</f>
        <v>86.9</v>
      </c>
      <c r="F211" s="279"/>
      <c r="G211" s="224">
        <v>0</v>
      </c>
      <c r="H211" s="301"/>
      <c r="I211" s="224">
        <f t="shared" si="71"/>
        <v>0</v>
      </c>
    </row>
    <row r="212" spans="1:9" customFormat="1" x14ac:dyDescent="0.25">
      <c r="A212" s="291" t="s">
        <v>39</v>
      </c>
      <c r="B212" s="297" t="s">
        <v>535</v>
      </c>
      <c r="C212" s="294" t="s">
        <v>452</v>
      </c>
      <c r="D212" s="287" t="s">
        <v>12</v>
      </c>
      <c r="E212" s="304">
        <f>E70+E102+E142+E189+E191</f>
        <v>36.700000000000003</v>
      </c>
      <c r="F212" s="279"/>
      <c r="G212" s="224">
        <v>0</v>
      </c>
      <c r="H212" s="301"/>
      <c r="I212" s="224">
        <f t="shared" si="71"/>
        <v>0</v>
      </c>
    </row>
    <row r="213" spans="1:9" customFormat="1" x14ac:dyDescent="0.25">
      <c r="A213" s="291" t="s">
        <v>13</v>
      </c>
      <c r="B213" s="297" t="s">
        <v>535</v>
      </c>
      <c r="C213" s="294" t="s">
        <v>450</v>
      </c>
      <c r="D213" s="287" t="s">
        <v>12</v>
      </c>
      <c r="E213" s="304">
        <f>E210</f>
        <v>455.9</v>
      </c>
      <c r="F213" s="279"/>
      <c r="G213" s="224">
        <v>0</v>
      </c>
      <c r="H213" s="301"/>
      <c r="I213" s="224">
        <f t="shared" si="71"/>
        <v>0</v>
      </c>
    </row>
    <row r="214" spans="1:9" customFormat="1" x14ac:dyDescent="0.25">
      <c r="A214" s="291" t="s">
        <v>42</v>
      </c>
      <c r="B214" s="297" t="s">
        <v>535</v>
      </c>
      <c r="C214" s="294" t="s">
        <v>451</v>
      </c>
      <c r="D214" s="287" t="s">
        <v>12</v>
      </c>
      <c r="E214" s="304">
        <f>E211</f>
        <v>86.9</v>
      </c>
      <c r="F214" s="279"/>
      <c r="G214" s="224">
        <v>0</v>
      </c>
      <c r="H214" s="301"/>
      <c r="I214" s="224">
        <f t="shared" si="71"/>
        <v>0</v>
      </c>
    </row>
    <row r="215" spans="1:9" customFormat="1" ht="15.75" thickBot="1" x14ac:dyDescent="0.3">
      <c r="A215" s="360" t="s">
        <v>45</v>
      </c>
      <c r="B215" s="309" t="s">
        <v>535</v>
      </c>
      <c r="C215" s="400" t="s">
        <v>453</v>
      </c>
      <c r="D215" s="308" t="s">
        <v>12</v>
      </c>
      <c r="E215" s="363">
        <f>E212</f>
        <v>36.700000000000003</v>
      </c>
      <c r="F215" s="307"/>
      <c r="G215" s="225">
        <v>0</v>
      </c>
      <c r="H215" s="361"/>
      <c r="I215" s="337">
        <f t="shared" si="71"/>
        <v>0</v>
      </c>
    </row>
    <row r="216" spans="1:9" s="319" customFormat="1" ht="15.75" thickBot="1" x14ac:dyDescent="0.3">
      <c r="A216" s="245"/>
      <c r="B216" s="246"/>
      <c r="C216" s="247" t="s">
        <v>503</v>
      </c>
      <c r="D216" s="238"/>
      <c r="E216" s="238"/>
      <c r="F216" s="248"/>
      <c r="G216" s="249"/>
      <c r="H216" s="239">
        <f>SUM(H210:H215)</f>
        <v>0</v>
      </c>
      <c r="I216" s="250">
        <f>SUM(I210:I215)</f>
        <v>0</v>
      </c>
    </row>
    <row r="217" spans="1:9" s="319" customFormat="1" ht="15.75" thickBot="1" x14ac:dyDescent="0.3">
      <c r="A217" s="251"/>
      <c r="B217" s="252"/>
      <c r="C217" s="253" t="s">
        <v>500</v>
      </c>
      <c r="D217" s="254"/>
      <c r="E217" s="254"/>
      <c r="F217" s="255"/>
      <c r="G217" s="256"/>
      <c r="H217" s="257"/>
      <c r="I217" s="258">
        <f>H216+I216</f>
        <v>0</v>
      </c>
    </row>
    <row r="218" spans="1:9" s="313" customFormat="1" ht="15.75" thickBot="1" x14ac:dyDescent="0.3">
      <c r="A218" s="259"/>
      <c r="B218" s="260"/>
      <c r="C218" s="261" t="s">
        <v>501</v>
      </c>
      <c r="D218" s="262"/>
      <c r="E218" s="263"/>
      <c r="F218" s="248"/>
      <c r="G218" s="248"/>
      <c r="H218" s="264"/>
      <c r="I218" s="250">
        <f>I217+I208+I186+I134+I130+I94+I67+I55+I47+I40+I25+I138</f>
        <v>0</v>
      </c>
    </row>
    <row r="219" spans="1:9" s="313" customFormat="1" ht="15.75" thickBot="1" x14ac:dyDescent="0.3">
      <c r="A219" s="265"/>
      <c r="B219" s="266"/>
      <c r="C219" s="267" t="s">
        <v>502</v>
      </c>
      <c r="D219" s="268"/>
      <c r="E219" s="269"/>
      <c r="F219" s="270"/>
      <c r="G219" s="270"/>
      <c r="H219" s="271"/>
      <c r="I219" s="272">
        <f>I218/1.2*20%</f>
        <v>0</v>
      </c>
    </row>
  </sheetData>
  <autoFilter ref="A9:E9" xr:uid="{2CEBBF08-7017-4F0E-BCF6-C10BDC34B791}"/>
  <mergeCells count="24">
    <mergeCell ref="C140:I140"/>
    <mergeCell ref="C187:I187"/>
    <mergeCell ref="A209:I209"/>
    <mergeCell ref="H1:I1"/>
    <mergeCell ref="F2:I2"/>
    <mergeCell ref="A5:I5"/>
    <mergeCell ref="A6:I6"/>
    <mergeCell ref="C95:I95"/>
    <mergeCell ref="C11:I11"/>
    <mergeCell ref="C26:I26"/>
    <mergeCell ref="C41:I41"/>
    <mergeCell ref="C48:I48"/>
    <mergeCell ref="C56:I56"/>
    <mergeCell ref="C68:I68"/>
    <mergeCell ref="F7:G7"/>
    <mergeCell ref="H7:I7"/>
    <mergeCell ref="D7:D8"/>
    <mergeCell ref="E7:E8"/>
    <mergeCell ref="C135:I135"/>
    <mergeCell ref="C131:I131"/>
    <mergeCell ref="A139:I139"/>
    <mergeCell ref="A10:I10"/>
    <mergeCell ref="A7:A8"/>
    <mergeCell ref="C7:C8"/>
  </mergeCells>
  <phoneticPr fontId="9" type="noConversion"/>
  <pageMargins left="0.31496062992125984" right="0.31496062992125984" top="0.55118110236220474" bottom="0.35433070866141736" header="0.31496062992125984" footer="0.31496062992125984"/>
  <pageSetup paperSize="9" scale="7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DB0BA-A438-4F1E-875A-43097D4E8F3E}">
  <sheetPr>
    <pageSetUpPr fitToPage="1"/>
  </sheetPr>
  <dimension ref="A1:AE202"/>
  <sheetViews>
    <sheetView view="pageBreakPreview" zoomScale="130" zoomScaleNormal="100" zoomScaleSheetLayoutView="130" workbookViewId="0">
      <selection activeCell="A11" sqref="A11:E11"/>
    </sheetView>
  </sheetViews>
  <sheetFormatPr defaultColWidth="9.140625" defaultRowHeight="15" x14ac:dyDescent="0.25"/>
  <cols>
    <col min="1" max="1" width="6" style="1" customWidth="1"/>
    <col min="2" max="2" width="17.7109375" style="5" customWidth="1"/>
    <col min="3" max="3" width="84.28515625" style="1" customWidth="1"/>
    <col min="4" max="4" width="8.85546875" style="1" customWidth="1"/>
    <col min="5" max="5" width="13.85546875" style="1" bestFit="1" customWidth="1"/>
    <col min="6" max="6" width="14.85546875" style="2" hidden="1" customWidth="1"/>
    <col min="7" max="8" width="11.42578125" style="2" hidden="1" customWidth="1"/>
    <col min="9" max="9" width="0" style="2" hidden="1" customWidth="1"/>
    <col min="10" max="16384" width="9.140625" style="2"/>
  </cols>
  <sheetData>
    <row r="1" spans="1:9" ht="19.5" thickBot="1" x14ac:dyDescent="0.3">
      <c r="A1" s="7"/>
      <c r="B1" s="7"/>
      <c r="C1" s="7"/>
      <c r="E1" s="8" t="s">
        <v>24</v>
      </c>
    </row>
    <row r="2" spans="1:9" ht="15.75" x14ac:dyDescent="0.25">
      <c r="A2" s="9" t="s">
        <v>25</v>
      </c>
      <c r="B2" s="9"/>
      <c r="C2" s="9"/>
      <c r="E2" s="11" t="s">
        <v>26</v>
      </c>
    </row>
    <row r="3" spans="1:9" ht="15.75" x14ac:dyDescent="0.25">
      <c r="A3" s="12" t="s">
        <v>32</v>
      </c>
      <c r="B3" s="12"/>
      <c r="C3" s="12"/>
      <c r="E3" s="10"/>
    </row>
    <row r="4" spans="1:9" ht="15.75" x14ac:dyDescent="0.25">
      <c r="A4" s="9" t="s">
        <v>27</v>
      </c>
      <c r="B4" s="9"/>
      <c r="C4" s="9"/>
      <c r="E4" s="11" t="s">
        <v>28</v>
      </c>
    </row>
    <row r="5" spans="1:9" ht="15.75" x14ac:dyDescent="0.25">
      <c r="A5" s="12" t="s">
        <v>33</v>
      </c>
      <c r="B5" s="12"/>
      <c r="C5" s="12"/>
      <c r="E5" s="13"/>
    </row>
    <row r="6" spans="1:9" ht="15.75" x14ac:dyDescent="0.25">
      <c r="A6" s="12" t="s">
        <v>34</v>
      </c>
      <c r="B6" s="12"/>
      <c r="C6" s="12"/>
      <c r="E6" s="11" t="s">
        <v>456</v>
      </c>
    </row>
    <row r="7" spans="1:9" ht="15.75" x14ac:dyDescent="0.25">
      <c r="A7" s="14" t="s">
        <v>35</v>
      </c>
      <c r="B7" s="14"/>
      <c r="C7" s="14"/>
      <c r="E7" s="11"/>
    </row>
    <row r="8" spans="1:9" ht="15.75" x14ac:dyDescent="0.25">
      <c r="A8" s="14" t="s">
        <v>127</v>
      </c>
      <c r="B8" s="14"/>
      <c r="C8" s="14"/>
      <c r="E8" s="11"/>
    </row>
    <row r="9" spans="1:9" ht="27.75" x14ac:dyDescent="0.4">
      <c r="A9" s="15"/>
      <c r="B9" s="15"/>
      <c r="C9" s="15"/>
      <c r="E9" s="11" t="s">
        <v>29</v>
      </c>
    </row>
    <row r="10" spans="1:9" ht="15" customHeight="1" x14ac:dyDescent="0.25">
      <c r="A10" s="420" t="s">
        <v>525</v>
      </c>
      <c r="B10" s="420"/>
      <c r="C10" s="420"/>
      <c r="D10" s="420"/>
      <c r="E10" s="420"/>
    </row>
    <row r="11" spans="1:9" ht="22.5" customHeight="1" thickBot="1" x14ac:dyDescent="0.3">
      <c r="A11" s="421" t="s">
        <v>150</v>
      </c>
      <c r="B11" s="421"/>
      <c r="C11" s="421"/>
      <c r="D11" s="421"/>
      <c r="E11" s="421"/>
    </row>
    <row r="12" spans="1:9" s="3" customFormat="1" ht="15" customHeight="1" x14ac:dyDescent="0.25">
      <c r="A12" s="412" t="s">
        <v>0</v>
      </c>
      <c r="B12" s="16" t="s">
        <v>1</v>
      </c>
      <c r="C12" s="412" t="s">
        <v>2</v>
      </c>
      <c r="D12" s="412" t="s">
        <v>3</v>
      </c>
      <c r="E12" s="412" t="s">
        <v>4</v>
      </c>
    </row>
    <row r="13" spans="1:9" ht="15.75" thickBot="1" x14ac:dyDescent="0.3">
      <c r="A13" s="413"/>
      <c r="B13" s="17" t="s">
        <v>5</v>
      </c>
      <c r="C13" s="413"/>
      <c r="D13" s="413"/>
      <c r="E13" s="414"/>
    </row>
    <row r="14" spans="1:9" ht="15.75" thickBot="1" x14ac:dyDescent="0.3">
      <c r="A14" s="95"/>
      <c r="B14" s="96"/>
      <c r="C14" s="97"/>
      <c r="D14" s="98"/>
      <c r="E14" s="88"/>
    </row>
    <row r="15" spans="1:9" ht="15.75" thickBot="1" x14ac:dyDescent="0.3">
      <c r="A15" s="455" t="s">
        <v>457</v>
      </c>
      <c r="B15" s="409"/>
      <c r="C15" s="409"/>
      <c r="D15" s="409"/>
      <c r="E15" s="456"/>
    </row>
    <row r="16" spans="1:9" customFormat="1" x14ac:dyDescent="0.25">
      <c r="A16" s="111"/>
      <c r="B16" s="112" t="s">
        <v>6</v>
      </c>
      <c r="C16" s="32" t="s">
        <v>172</v>
      </c>
      <c r="D16" s="113"/>
      <c r="E16" s="114"/>
      <c r="F16" s="85"/>
      <c r="G16" s="85"/>
      <c r="H16" s="86"/>
      <c r="I16" s="87"/>
    </row>
    <row r="17" spans="1:9" customFormat="1" ht="25.5" x14ac:dyDescent="0.25">
      <c r="A17" s="36">
        <v>1</v>
      </c>
      <c r="B17" s="52"/>
      <c r="C17" s="37" t="s">
        <v>36</v>
      </c>
      <c r="D17" s="38" t="s">
        <v>38</v>
      </c>
      <c r="E17" s="39">
        <v>124.08</v>
      </c>
      <c r="F17" s="85"/>
      <c r="G17" s="85"/>
      <c r="H17" s="86"/>
      <c r="I17" s="87"/>
    </row>
    <row r="18" spans="1:9" customFormat="1" ht="25.5" x14ac:dyDescent="0.25">
      <c r="A18" s="36" t="s">
        <v>11</v>
      </c>
      <c r="B18" s="52"/>
      <c r="C18" s="37" t="s">
        <v>22</v>
      </c>
      <c r="D18" s="38" t="s">
        <v>38</v>
      </c>
      <c r="E18" s="39">
        <v>3.84</v>
      </c>
      <c r="F18" s="85"/>
      <c r="G18" s="85"/>
      <c r="H18" s="86"/>
      <c r="I18" s="87"/>
    </row>
    <row r="19" spans="1:9" customFormat="1" x14ac:dyDescent="0.25">
      <c r="A19" s="36" t="s">
        <v>39</v>
      </c>
      <c r="B19" s="52"/>
      <c r="C19" s="37" t="s">
        <v>40</v>
      </c>
      <c r="D19" s="38" t="s">
        <v>7</v>
      </c>
      <c r="E19" s="39">
        <v>3.84</v>
      </c>
      <c r="F19" s="85"/>
      <c r="G19" s="85"/>
      <c r="H19" s="86"/>
      <c r="I19" s="87"/>
    </row>
    <row r="20" spans="1:9" customFormat="1" x14ac:dyDescent="0.25">
      <c r="A20" s="36" t="s">
        <v>13</v>
      </c>
      <c r="B20" s="52"/>
      <c r="C20" s="37" t="s">
        <v>41</v>
      </c>
      <c r="D20" s="38" t="s">
        <v>21</v>
      </c>
      <c r="E20" s="39">
        <f>(E17+E18)*1.6</f>
        <v>204.67200000000003</v>
      </c>
      <c r="F20" s="85"/>
      <c r="G20" s="85"/>
      <c r="H20" s="86"/>
      <c r="I20" s="87"/>
    </row>
    <row r="21" spans="1:9" customFormat="1" ht="25.5" x14ac:dyDescent="0.25">
      <c r="A21" s="36" t="s">
        <v>42</v>
      </c>
      <c r="B21" s="52"/>
      <c r="C21" s="37" t="s">
        <v>227</v>
      </c>
      <c r="D21" s="38" t="s">
        <v>102</v>
      </c>
      <c r="E21" s="39">
        <v>111.23</v>
      </c>
      <c r="F21" s="85"/>
      <c r="G21" s="85"/>
      <c r="H21" s="86"/>
      <c r="I21" s="87"/>
    </row>
    <row r="22" spans="1:9" customFormat="1" ht="15.75" x14ac:dyDescent="0.25">
      <c r="A22" s="36" t="s">
        <v>45</v>
      </c>
      <c r="B22" s="52"/>
      <c r="C22" s="37" t="s">
        <v>43</v>
      </c>
      <c r="D22" s="38" t="s">
        <v>38</v>
      </c>
      <c r="E22" s="39">
        <v>12.01</v>
      </c>
      <c r="F22" s="85"/>
      <c r="G22" s="85"/>
      <c r="H22" s="86"/>
      <c r="I22" s="87"/>
    </row>
    <row r="23" spans="1:9" customFormat="1" x14ac:dyDescent="0.25">
      <c r="A23" s="40" t="s">
        <v>46</v>
      </c>
      <c r="B23" s="46"/>
      <c r="C23" s="41" t="s">
        <v>23</v>
      </c>
      <c r="D23" s="49" t="s">
        <v>7</v>
      </c>
      <c r="E23" s="70">
        <f>1.1*E22</f>
        <v>13.211</v>
      </c>
      <c r="F23" s="85"/>
      <c r="G23" s="85"/>
      <c r="H23" s="86"/>
      <c r="I23" s="87"/>
    </row>
    <row r="24" spans="1:9" customFormat="1" ht="15.75" x14ac:dyDescent="0.25">
      <c r="A24" s="36" t="s">
        <v>16</v>
      </c>
      <c r="B24" s="52"/>
      <c r="C24" s="51" t="s">
        <v>173</v>
      </c>
      <c r="D24" s="38" t="s">
        <v>38</v>
      </c>
      <c r="E24" s="39">
        <v>6</v>
      </c>
      <c r="F24" s="85"/>
      <c r="G24" s="85"/>
      <c r="H24" s="86"/>
      <c r="I24" s="87"/>
    </row>
    <row r="25" spans="1:9" customFormat="1" ht="15.75" x14ac:dyDescent="0.25">
      <c r="A25" s="40" t="s">
        <v>17</v>
      </c>
      <c r="B25" s="46"/>
      <c r="C25" s="47" t="s">
        <v>37</v>
      </c>
      <c r="D25" s="49" t="s">
        <v>96</v>
      </c>
      <c r="E25" s="70">
        <f>1.1*E24</f>
        <v>6.6000000000000005</v>
      </c>
      <c r="F25" s="85"/>
      <c r="G25" s="85"/>
      <c r="H25" s="86"/>
      <c r="I25" s="87"/>
    </row>
    <row r="26" spans="1:9" customFormat="1" ht="25.5" x14ac:dyDescent="0.25">
      <c r="A26" s="36" t="s">
        <v>18</v>
      </c>
      <c r="B26" s="52"/>
      <c r="C26" s="37" t="s">
        <v>47</v>
      </c>
      <c r="D26" s="38" t="s">
        <v>7</v>
      </c>
      <c r="E26" s="39">
        <v>79.790000000000006</v>
      </c>
      <c r="F26" s="85"/>
      <c r="G26" s="85"/>
      <c r="H26" s="86"/>
      <c r="I26" s="87"/>
    </row>
    <row r="27" spans="1:9" customFormat="1" x14ac:dyDescent="0.25">
      <c r="A27" s="40" t="s">
        <v>90</v>
      </c>
      <c r="B27" s="46"/>
      <c r="C27" s="41" t="s">
        <v>23</v>
      </c>
      <c r="D27" s="49" t="s">
        <v>7</v>
      </c>
      <c r="E27" s="70">
        <f>1.1*E26</f>
        <v>87.76900000000002</v>
      </c>
      <c r="F27" s="85"/>
      <c r="G27" s="85"/>
      <c r="H27" s="86"/>
      <c r="I27" s="87"/>
    </row>
    <row r="28" spans="1:9" customFormat="1" ht="16.5" thickBot="1" x14ac:dyDescent="0.3">
      <c r="A28" s="42" t="s">
        <v>19</v>
      </c>
      <c r="B28" s="73"/>
      <c r="C28" s="43" t="s">
        <v>8</v>
      </c>
      <c r="D28" s="44" t="s">
        <v>38</v>
      </c>
      <c r="E28" s="45">
        <v>79.790000000000006</v>
      </c>
      <c r="F28" s="85"/>
      <c r="G28" s="85"/>
      <c r="H28" s="86"/>
      <c r="I28" s="87"/>
    </row>
    <row r="29" spans="1:9" customFormat="1" x14ac:dyDescent="0.25">
      <c r="A29" s="111"/>
      <c r="B29" s="112" t="s">
        <v>9</v>
      </c>
      <c r="C29" s="32" t="s">
        <v>468</v>
      </c>
      <c r="D29" s="113"/>
      <c r="E29" s="114"/>
      <c r="F29" s="85"/>
      <c r="G29" s="85"/>
      <c r="H29" s="86"/>
      <c r="I29" s="87"/>
    </row>
    <row r="30" spans="1:9" customFormat="1" ht="25.5" x14ac:dyDescent="0.25">
      <c r="A30" s="36">
        <v>1</v>
      </c>
      <c r="B30" s="52"/>
      <c r="C30" s="37" t="s">
        <v>36</v>
      </c>
      <c r="D30" s="38" t="s">
        <v>38</v>
      </c>
      <c r="E30" s="39">
        <v>544.87</v>
      </c>
      <c r="F30" s="85"/>
      <c r="G30" s="85"/>
      <c r="H30" s="86"/>
      <c r="I30" s="87"/>
    </row>
    <row r="31" spans="1:9" customFormat="1" ht="25.5" x14ac:dyDescent="0.25">
      <c r="A31" s="36" t="s">
        <v>11</v>
      </c>
      <c r="B31" s="52"/>
      <c r="C31" s="37" t="s">
        <v>22</v>
      </c>
      <c r="D31" s="38" t="s">
        <v>38</v>
      </c>
      <c r="E31" s="39">
        <v>16.850000000000001</v>
      </c>
      <c r="F31" s="85"/>
      <c r="G31" s="85"/>
      <c r="H31" s="86"/>
      <c r="I31" s="87"/>
    </row>
    <row r="32" spans="1:9" customFormat="1" x14ac:dyDescent="0.25">
      <c r="A32" s="36" t="s">
        <v>39</v>
      </c>
      <c r="B32" s="52"/>
      <c r="C32" s="37" t="s">
        <v>40</v>
      </c>
      <c r="D32" s="38" t="s">
        <v>7</v>
      </c>
      <c r="E32" s="39">
        <v>16.850000000000001</v>
      </c>
      <c r="F32" s="85"/>
      <c r="G32" s="85"/>
      <c r="H32" s="86"/>
      <c r="I32" s="87"/>
    </row>
    <row r="33" spans="1:11" customFormat="1" x14ac:dyDescent="0.25">
      <c r="A33" s="36" t="s">
        <v>13</v>
      </c>
      <c r="B33" s="52"/>
      <c r="C33" s="37" t="s">
        <v>41</v>
      </c>
      <c r="D33" s="38" t="s">
        <v>21</v>
      </c>
      <c r="E33" s="39">
        <f>(E30+E31)*1.6</f>
        <v>898.75200000000007</v>
      </c>
      <c r="F33" s="85"/>
      <c r="G33" s="85"/>
      <c r="H33" s="86"/>
      <c r="I33" s="87"/>
    </row>
    <row r="34" spans="1:11" customFormat="1" ht="15.75" x14ac:dyDescent="0.25">
      <c r="A34" s="36" t="s">
        <v>42</v>
      </c>
      <c r="B34" s="52"/>
      <c r="C34" s="37" t="s">
        <v>43</v>
      </c>
      <c r="D34" s="38" t="s">
        <v>38</v>
      </c>
      <c r="E34" s="39">
        <v>7.55</v>
      </c>
      <c r="F34" s="85"/>
      <c r="G34" s="85"/>
      <c r="H34" s="86"/>
      <c r="I34" s="87"/>
    </row>
    <row r="35" spans="1:11" customFormat="1" x14ac:dyDescent="0.25">
      <c r="A35" s="40" t="s">
        <v>44</v>
      </c>
      <c r="B35" s="46"/>
      <c r="C35" s="41" t="s">
        <v>23</v>
      </c>
      <c r="D35" s="49" t="s">
        <v>7</v>
      </c>
      <c r="E35" s="70">
        <f>1.1*E34</f>
        <v>8.3049999999999997</v>
      </c>
      <c r="F35" s="85"/>
      <c r="G35" s="85"/>
      <c r="H35" s="86"/>
      <c r="I35" s="87"/>
    </row>
    <row r="36" spans="1:11" ht="15.75" x14ac:dyDescent="0.25">
      <c r="A36" s="36" t="s">
        <v>45</v>
      </c>
      <c r="B36" s="52"/>
      <c r="C36" s="37" t="s">
        <v>469</v>
      </c>
      <c r="D36" s="38" t="s">
        <v>38</v>
      </c>
      <c r="E36" s="39">
        <v>30.77</v>
      </c>
      <c r="K36" s="4"/>
    </row>
    <row r="37" spans="1:11" ht="15.75" x14ac:dyDescent="0.25">
      <c r="A37" s="40" t="s">
        <v>46</v>
      </c>
      <c r="B37" s="46"/>
      <c r="C37" s="41" t="s">
        <v>23</v>
      </c>
      <c r="D37" s="49" t="s">
        <v>96</v>
      </c>
      <c r="E37" s="70">
        <f>1.1*E36</f>
        <v>33.847000000000001</v>
      </c>
    </row>
    <row r="38" spans="1:11" customFormat="1" ht="25.5" x14ac:dyDescent="0.25">
      <c r="A38" s="36" t="s">
        <v>16</v>
      </c>
      <c r="B38" s="52"/>
      <c r="C38" s="37" t="s">
        <v>47</v>
      </c>
      <c r="D38" s="38" t="s">
        <v>7</v>
      </c>
      <c r="E38" s="39">
        <v>456.2</v>
      </c>
      <c r="F38" s="85"/>
      <c r="G38" s="85"/>
      <c r="H38" s="86"/>
      <c r="I38" s="87"/>
    </row>
    <row r="39" spans="1:11" customFormat="1" x14ac:dyDescent="0.25">
      <c r="A39" s="40" t="s">
        <v>17</v>
      </c>
      <c r="B39" s="46"/>
      <c r="C39" s="41" t="s">
        <v>23</v>
      </c>
      <c r="D39" s="49" t="s">
        <v>7</v>
      </c>
      <c r="E39" s="70">
        <v>39.450000000000003</v>
      </c>
      <c r="F39" s="85"/>
      <c r="G39" s="85"/>
      <c r="H39" s="86"/>
      <c r="I39" s="87"/>
    </row>
    <row r="40" spans="1:11" customFormat="1" x14ac:dyDescent="0.25">
      <c r="A40" s="40" t="s">
        <v>84</v>
      </c>
      <c r="B40" s="46"/>
      <c r="C40" s="41" t="s">
        <v>484</v>
      </c>
      <c r="D40" s="49" t="s">
        <v>7</v>
      </c>
      <c r="E40" s="70">
        <v>462.47</v>
      </c>
      <c r="F40" s="85"/>
      <c r="G40" s="85"/>
      <c r="H40" s="86"/>
      <c r="I40" s="87"/>
    </row>
    <row r="41" spans="1:11" customFormat="1" ht="16.5" thickBot="1" x14ac:dyDescent="0.3">
      <c r="A41" s="42" t="s">
        <v>18</v>
      </c>
      <c r="B41" s="73"/>
      <c r="C41" s="43" t="s">
        <v>8</v>
      </c>
      <c r="D41" s="44" t="s">
        <v>38</v>
      </c>
      <c r="E41" s="45">
        <v>456.2</v>
      </c>
      <c r="F41" s="85"/>
      <c r="G41" s="85"/>
      <c r="H41" s="86"/>
      <c r="I41" s="87"/>
    </row>
    <row r="42" spans="1:11" customFormat="1" ht="15.75" thickBot="1" x14ac:dyDescent="0.3">
      <c r="A42" s="111"/>
      <c r="B42" s="112" t="s">
        <v>81</v>
      </c>
      <c r="C42" s="32" t="s">
        <v>263</v>
      </c>
      <c r="D42" s="113"/>
      <c r="E42" s="114"/>
      <c r="F42" s="85"/>
      <c r="G42" s="85"/>
      <c r="H42" s="86"/>
      <c r="I42" s="87"/>
    </row>
    <row r="43" spans="1:11" customFormat="1" x14ac:dyDescent="0.25">
      <c r="A43" s="36" t="s">
        <v>10</v>
      </c>
      <c r="B43" s="52"/>
      <c r="C43" s="51" t="s">
        <v>537</v>
      </c>
      <c r="D43" s="38" t="s">
        <v>15</v>
      </c>
      <c r="E43" s="72">
        <v>4</v>
      </c>
      <c r="F43" s="67"/>
      <c r="G43" s="53">
        <v>0</v>
      </c>
      <c r="H43" s="54"/>
      <c r="I43" s="204">
        <f>E43*G43</f>
        <v>0</v>
      </c>
    </row>
    <row r="44" spans="1:11" customFormat="1" x14ac:dyDescent="0.25">
      <c r="A44" s="36" t="s">
        <v>11</v>
      </c>
      <c r="B44" s="52"/>
      <c r="C44" s="51" t="s">
        <v>55</v>
      </c>
      <c r="D44" s="38" t="s">
        <v>15</v>
      </c>
      <c r="E44" s="72">
        <v>4</v>
      </c>
      <c r="F44" s="65">
        <v>0</v>
      </c>
      <c r="G44" s="56"/>
      <c r="H44" s="57">
        <f>E44*F44</f>
        <v>0</v>
      </c>
      <c r="I44" s="205"/>
    </row>
    <row r="45" spans="1:11" customFormat="1" x14ac:dyDescent="0.25">
      <c r="A45" s="40" t="s">
        <v>50</v>
      </c>
      <c r="B45" s="46"/>
      <c r="C45" s="47" t="s">
        <v>260</v>
      </c>
      <c r="D45" s="49" t="s">
        <v>15</v>
      </c>
      <c r="E45" s="50">
        <v>4</v>
      </c>
      <c r="F45" s="66"/>
      <c r="G45" s="59">
        <v>0</v>
      </c>
      <c r="H45" s="60"/>
      <c r="I45" s="206">
        <f>E45*G45</f>
        <v>0</v>
      </c>
    </row>
    <row r="46" spans="1:11" customFormat="1" ht="15.75" thickBot="1" x14ac:dyDescent="0.3">
      <c r="A46" s="79" t="s">
        <v>39</v>
      </c>
      <c r="B46" s="80"/>
      <c r="C46" s="43" t="s">
        <v>56</v>
      </c>
      <c r="D46" s="81" t="s">
        <v>15</v>
      </c>
      <c r="E46" s="82">
        <v>4</v>
      </c>
      <c r="F46" s="68">
        <v>0</v>
      </c>
      <c r="G46" s="62"/>
      <c r="H46" s="63">
        <f t="shared" ref="H46" si="0">E46*F46</f>
        <v>0</v>
      </c>
      <c r="I46" s="207"/>
    </row>
    <row r="47" spans="1:11" customFormat="1" x14ac:dyDescent="0.25">
      <c r="A47" s="106"/>
      <c r="B47" s="107" t="s">
        <v>82</v>
      </c>
      <c r="C47" s="108" t="s">
        <v>454</v>
      </c>
      <c r="D47" s="109"/>
      <c r="E47" s="110"/>
      <c r="F47" s="85"/>
      <c r="G47" s="85"/>
      <c r="H47" s="86"/>
      <c r="I47" s="87"/>
    </row>
    <row r="48" spans="1:11" customFormat="1" ht="25.5" x14ac:dyDescent="0.25">
      <c r="A48" s="36" t="s">
        <v>10</v>
      </c>
      <c r="B48" s="52"/>
      <c r="C48" s="51" t="s">
        <v>174</v>
      </c>
      <c r="D48" s="38" t="s">
        <v>7</v>
      </c>
      <c r="E48" s="48">
        <v>9.1</v>
      </c>
      <c r="F48" s="65"/>
      <c r="G48" s="62"/>
      <c r="H48" s="57"/>
      <c r="I48" s="207"/>
    </row>
    <row r="49" spans="1:9" customFormat="1" x14ac:dyDescent="0.25">
      <c r="A49" s="40" t="s">
        <v>48</v>
      </c>
      <c r="B49" s="46"/>
      <c r="C49" s="47" t="s">
        <v>176</v>
      </c>
      <c r="D49" s="49" t="s">
        <v>15</v>
      </c>
      <c r="E49" s="50">
        <v>26</v>
      </c>
      <c r="F49" s="65"/>
      <c r="G49" s="62"/>
      <c r="H49" s="57"/>
      <c r="I49" s="207"/>
    </row>
    <row r="50" spans="1:9" customFormat="1" x14ac:dyDescent="0.25">
      <c r="A50" s="40" t="s">
        <v>49</v>
      </c>
      <c r="B50" s="46"/>
      <c r="C50" s="47" t="s">
        <v>177</v>
      </c>
      <c r="D50" s="49" t="s">
        <v>12</v>
      </c>
      <c r="E50" s="50">
        <v>2.82</v>
      </c>
      <c r="F50" s="65"/>
      <c r="G50" s="62"/>
      <c r="H50" s="57"/>
      <c r="I50" s="207"/>
    </row>
    <row r="51" spans="1:9" customFormat="1" x14ac:dyDescent="0.25">
      <c r="A51" s="40" t="s">
        <v>138</v>
      </c>
      <c r="B51" s="46"/>
      <c r="C51" s="47" t="s">
        <v>179</v>
      </c>
      <c r="D51" s="49" t="s">
        <v>7</v>
      </c>
      <c r="E51" s="50">
        <v>0.77</v>
      </c>
      <c r="F51" s="93"/>
      <c r="G51" s="93"/>
      <c r="H51" s="93"/>
      <c r="I51" s="93"/>
    </row>
    <row r="52" spans="1:9" customFormat="1" ht="15.75" thickBot="1" x14ac:dyDescent="0.3">
      <c r="A52" s="40" t="s">
        <v>137</v>
      </c>
      <c r="B52" s="46"/>
      <c r="C52" s="47" t="s">
        <v>245</v>
      </c>
      <c r="D52" s="49" t="s">
        <v>15</v>
      </c>
      <c r="E52" s="50">
        <v>10</v>
      </c>
      <c r="F52" s="93"/>
      <c r="G52" s="93"/>
      <c r="H52" s="93"/>
      <c r="I52" s="93"/>
    </row>
    <row r="53" spans="1:9" ht="22.5" customHeight="1" x14ac:dyDescent="0.25">
      <c r="A53" s="33"/>
      <c r="B53" s="34" t="s">
        <v>387</v>
      </c>
      <c r="C53" s="32" t="s">
        <v>184</v>
      </c>
      <c r="D53" s="74"/>
      <c r="E53" s="35"/>
    </row>
    <row r="54" spans="1:9" ht="25.5" x14ac:dyDescent="0.25">
      <c r="A54" s="36" t="s">
        <v>10</v>
      </c>
      <c r="B54" s="52"/>
      <c r="C54" s="37" t="s">
        <v>192</v>
      </c>
      <c r="D54" s="38" t="s">
        <v>12</v>
      </c>
      <c r="E54" s="39">
        <v>34.200000000000003</v>
      </c>
    </row>
    <row r="55" spans="1:9" ht="38.25" x14ac:dyDescent="0.25">
      <c r="A55" s="40" t="s">
        <v>48</v>
      </c>
      <c r="B55" s="46"/>
      <c r="C55" s="41" t="s">
        <v>193</v>
      </c>
      <c r="D55" s="49" t="s">
        <v>12</v>
      </c>
      <c r="E55" s="70">
        <v>34.200000000000003</v>
      </c>
    </row>
    <row r="56" spans="1:9" ht="25.5" x14ac:dyDescent="0.25">
      <c r="A56" s="40" t="s">
        <v>49</v>
      </c>
      <c r="B56" s="46"/>
      <c r="C56" s="47" t="s">
        <v>157</v>
      </c>
      <c r="D56" s="49" t="s">
        <v>15</v>
      </c>
      <c r="E56" s="50">
        <v>4</v>
      </c>
    </row>
    <row r="57" spans="1:9" x14ac:dyDescent="0.25">
      <c r="A57" s="40" t="s">
        <v>138</v>
      </c>
      <c r="B57" s="46"/>
      <c r="C57" s="47" t="s">
        <v>492</v>
      </c>
      <c r="D57" s="49" t="s">
        <v>15</v>
      </c>
      <c r="E57" s="50">
        <v>4</v>
      </c>
    </row>
    <row r="58" spans="1:9" x14ac:dyDescent="0.25">
      <c r="A58" s="40" t="s">
        <v>137</v>
      </c>
      <c r="B58" s="46"/>
      <c r="C58" s="41" t="s">
        <v>257</v>
      </c>
      <c r="D58" s="49" t="s">
        <v>15</v>
      </c>
      <c r="E58" s="50">
        <v>18</v>
      </c>
    </row>
    <row r="59" spans="1:9" x14ac:dyDescent="0.25">
      <c r="A59" s="40" t="s">
        <v>136</v>
      </c>
      <c r="B59" s="46"/>
      <c r="C59" s="41" t="s">
        <v>258</v>
      </c>
      <c r="D59" s="49" t="s">
        <v>101</v>
      </c>
      <c r="E59" s="70">
        <v>6.11</v>
      </c>
    </row>
    <row r="60" spans="1:9" x14ac:dyDescent="0.25">
      <c r="A60" s="40" t="s">
        <v>135</v>
      </c>
      <c r="B60" s="46"/>
      <c r="C60" s="41" t="s">
        <v>259</v>
      </c>
      <c r="D60" s="49" t="s">
        <v>101</v>
      </c>
      <c r="E60" s="70">
        <v>8.5399999999999991</v>
      </c>
    </row>
    <row r="61" spans="1:9" x14ac:dyDescent="0.25">
      <c r="A61" s="40" t="s">
        <v>134</v>
      </c>
      <c r="B61" s="46"/>
      <c r="C61" s="41" t="s">
        <v>242</v>
      </c>
      <c r="D61" s="49" t="s">
        <v>15</v>
      </c>
      <c r="E61" s="50">
        <v>10</v>
      </c>
    </row>
    <row r="62" spans="1:9" x14ac:dyDescent="0.25">
      <c r="A62" s="40" t="s">
        <v>133</v>
      </c>
      <c r="B62" s="46"/>
      <c r="C62" s="41" t="s">
        <v>243</v>
      </c>
      <c r="D62" s="49" t="s">
        <v>102</v>
      </c>
      <c r="E62" s="70">
        <v>0.36</v>
      </c>
    </row>
    <row r="63" spans="1:9" ht="22.5" customHeight="1" x14ac:dyDescent="0.25">
      <c r="A63" s="116"/>
      <c r="B63" s="117" t="s">
        <v>388</v>
      </c>
      <c r="C63" s="108" t="s">
        <v>178</v>
      </c>
      <c r="D63" s="118"/>
      <c r="E63" s="119"/>
    </row>
    <row r="64" spans="1:9" customFormat="1" ht="40.5" customHeight="1" x14ac:dyDescent="0.25">
      <c r="A64" s="36" t="s">
        <v>10</v>
      </c>
      <c r="B64" s="52"/>
      <c r="C64" s="37" t="s">
        <v>194</v>
      </c>
      <c r="D64" s="38" t="s">
        <v>12</v>
      </c>
      <c r="E64" s="39">
        <v>15.2</v>
      </c>
      <c r="F64" s="65"/>
      <c r="G64" s="56"/>
      <c r="H64" s="57"/>
      <c r="I64" s="205"/>
    </row>
    <row r="65" spans="1:9" customFormat="1" ht="38.25" x14ac:dyDescent="0.25">
      <c r="A65" s="40" t="s">
        <v>48</v>
      </c>
      <c r="B65" s="46"/>
      <c r="C65" s="41" t="s">
        <v>195</v>
      </c>
      <c r="D65" s="49" t="s">
        <v>12</v>
      </c>
      <c r="E65" s="50">
        <v>15.2</v>
      </c>
      <c r="F65" s="65"/>
      <c r="G65" s="56"/>
      <c r="H65" s="57"/>
      <c r="I65" s="205"/>
    </row>
    <row r="66" spans="1:9" customFormat="1" ht="37.5" customHeight="1" x14ac:dyDescent="0.25">
      <c r="A66" s="36" t="s">
        <v>11</v>
      </c>
      <c r="B66" s="52"/>
      <c r="C66" s="37" t="s">
        <v>197</v>
      </c>
      <c r="D66" s="38" t="s">
        <v>12</v>
      </c>
      <c r="E66" s="39">
        <v>3.7</v>
      </c>
      <c r="F66" s="65"/>
      <c r="G66" s="56"/>
      <c r="H66" s="57"/>
      <c r="I66" s="205"/>
    </row>
    <row r="67" spans="1:9" customFormat="1" ht="38.25" x14ac:dyDescent="0.25">
      <c r="A67" s="40" t="s">
        <v>50</v>
      </c>
      <c r="B67" s="46"/>
      <c r="C67" s="41" t="s">
        <v>198</v>
      </c>
      <c r="D67" s="49" t="s">
        <v>12</v>
      </c>
      <c r="E67" s="50">
        <v>3.7</v>
      </c>
      <c r="F67" s="65"/>
      <c r="G67" s="56"/>
      <c r="H67" s="57"/>
      <c r="I67" s="205"/>
    </row>
    <row r="68" spans="1:9" customFormat="1" x14ac:dyDescent="0.25">
      <c r="A68" s="40" t="s">
        <v>51</v>
      </c>
      <c r="B68" s="46"/>
      <c r="C68" s="41" t="s">
        <v>205</v>
      </c>
      <c r="D68" s="49" t="s">
        <v>15</v>
      </c>
      <c r="E68" s="50">
        <v>2</v>
      </c>
      <c r="F68" s="65"/>
      <c r="G68" s="56"/>
      <c r="H68" s="57"/>
      <c r="I68" s="205"/>
    </row>
    <row r="69" spans="1:9" customFormat="1" ht="37.5" customHeight="1" x14ac:dyDescent="0.25">
      <c r="A69" s="36" t="s">
        <v>39</v>
      </c>
      <c r="B69" s="52"/>
      <c r="C69" s="37" t="s">
        <v>189</v>
      </c>
      <c r="D69" s="38" t="s">
        <v>12</v>
      </c>
      <c r="E69" s="39">
        <v>12</v>
      </c>
      <c r="F69" s="65"/>
      <c r="G69" s="56"/>
      <c r="H69" s="57"/>
      <c r="I69" s="205"/>
    </row>
    <row r="70" spans="1:9" customFormat="1" ht="38.25" x14ac:dyDescent="0.25">
      <c r="A70" s="40" t="s">
        <v>52</v>
      </c>
      <c r="B70" s="46"/>
      <c r="C70" s="41" t="s">
        <v>196</v>
      </c>
      <c r="D70" s="49" t="s">
        <v>12</v>
      </c>
      <c r="E70" s="50">
        <v>12</v>
      </c>
      <c r="F70" s="65"/>
      <c r="G70" s="56"/>
      <c r="H70" s="57"/>
      <c r="I70" s="205"/>
    </row>
    <row r="71" spans="1:9" customFormat="1" x14ac:dyDescent="0.25">
      <c r="A71" s="40" t="s">
        <v>53</v>
      </c>
      <c r="B71" s="46"/>
      <c r="C71" s="41" t="s">
        <v>206</v>
      </c>
      <c r="D71" s="49" t="s">
        <v>15</v>
      </c>
      <c r="E71" s="50">
        <v>6</v>
      </c>
      <c r="F71" s="65"/>
      <c r="G71" s="56"/>
      <c r="H71" s="57"/>
      <c r="I71" s="205"/>
    </row>
    <row r="72" spans="1:9" customFormat="1" x14ac:dyDescent="0.25">
      <c r="A72" s="36" t="s">
        <v>13</v>
      </c>
      <c r="B72" s="52"/>
      <c r="C72" s="37" t="s">
        <v>54</v>
      </c>
      <c r="D72" s="38" t="s">
        <v>12</v>
      </c>
      <c r="E72" s="39">
        <v>33.6</v>
      </c>
      <c r="F72" s="65"/>
      <c r="G72" s="56"/>
      <c r="H72" s="57"/>
      <c r="I72" s="205"/>
    </row>
    <row r="73" spans="1:9" customFormat="1" ht="15.75" thickBot="1" x14ac:dyDescent="0.3">
      <c r="A73" s="40" t="s">
        <v>14</v>
      </c>
      <c r="B73" s="46"/>
      <c r="C73" s="47" t="s">
        <v>201</v>
      </c>
      <c r="D73" s="49" t="s">
        <v>12</v>
      </c>
      <c r="E73" s="70">
        <v>33.6</v>
      </c>
      <c r="F73" s="65"/>
      <c r="G73" s="56"/>
      <c r="H73" s="57"/>
      <c r="I73" s="205"/>
    </row>
    <row r="74" spans="1:9" customFormat="1" x14ac:dyDescent="0.25">
      <c r="A74" s="36" t="s">
        <v>42</v>
      </c>
      <c r="B74" s="52"/>
      <c r="C74" s="51" t="s">
        <v>57</v>
      </c>
      <c r="D74" s="38" t="s">
        <v>7</v>
      </c>
      <c r="E74" s="39">
        <v>12</v>
      </c>
      <c r="F74" s="67"/>
      <c r="G74" s="53">
        <v>0</v>
      </c>
      <c r="H74" s="54"/>
      <c r="I74" s="204">
        <f>E74*G74</f>
        <v>0</v>
      </c>
    </row>
    <row r="75" spans="1:9" customFormat="1" x14ac:dyDescent="0.25">
      <c r="A75" s="40" t="s">
        <v>44</v>
      </c>
      <c r="B75" s="46"/>
      <c r="C75" s="47" t="s">
        <v>37</v>
      </c>
      <c r="D75" s="49" t="s">
        <v>7</v>
      </c>
      <c r="E75" s="70">
        <f>1.25*E74</f>
        <v>15</v>
      </c>
      <c r="F75" s="65">
        <v>0</v>
      </c>
      <c r="G75" s="56"/>
      <c r="H75" s="57">
        <f>E75*F75</f>
        <v>0</v>
      </c>
      <c r="I75" s="205"/>
    </row>
    <row r="76" spans="1:9" customFormat="1" ht="25.5" x14ac:dyDescent="0.25">
      <c r="A76" s="36" t="s">
        <v>45</v>
      </c>
      <c r="B76" s="52"/>
      <c r="C76" s="51" t="s">
        <v>128</v>
      </c>
      <c r="D76" s="38" t="s">
        <v>15</v>
      </c>
      <c r="E76" s="48">
        <v>8</v>
      </c>
      <c r="F76" s="66"/>
      <c r="G76" s="59">
        <v>0</v>
      </c>
      <c r="H76" s="60"/>
      <c r="I76" s="206">
        <f>E76*G76</f>
        <v>0</v>
      </c>
    </row>
    <row r="77" spans="1:9" customFormat="1" x14ac:dyDescent="0.25">
      <c r="A77" s="40" t="s">
        <v>46</v>
      </c>
      <c r="B77" s="46"/>
      <c r="C77" s="47" t="s">
        <v>58</v>
      </c>
      <c r="D77" s="49" t="s">
        <v>15</v>
      </c>
      <c r="E77" s="50">
        <v>8</v>
      </c>
      <c r="F77" s="68">
        <v>0</v>
      </c>
      <c r="G77" s="62"/>
      <c r="H77" s="63">
        <f t="shared" ref="H77" si="1">E77*F77</f>
        <v>0</v>
      </c>
      <c r="I77" s="207"/>
    </row>
    <row r="78" spans="1:9" customFormat="1" x14ac:dyDescent="0.25">
      <c r="A78" s="40" t="s">
        <v>77</v>
      </c>
      <c r="B78" s="46"/>
      <c r="C78" s="47" t="s">
        <v>59</v>
      </c>
      <c r="D78" s="49" t="s">
        <v>15</v>
      </c>
      <c r="E78" s="50">
        <v>2</v>
      </c>
      <c r="F78" s="68">
        <v>0</v>
      </c>
      <c r="G78" s="62"/>
      <c r="H78" s="63">
        <f>E78*F78</f>
        <v>0</v>
      </c>
      <c r="I78" s="207"/>
    </row>
    <row r="79" spans="1:9" customFormat="1" x14ac:dyDescent="0.25">
      <c r="A79" s="40" t="s">
        <v>78</v>
      </c>
      <c r="B79" s="46"/>
      <c r="C79" s="47" t="s">
        <v>61</v>
      </c>
      <c r="D79" s="49" t="s">
        <v>15</v>
      </c>
      <c r="E79" s="50">
        <v>17</v>
      </c>
      <c r="F79" s="68">
        <v>0</v>
      </c>
      <c r="G79" s="62"/>
      <c r="H79" s="63">
        <f t="shared" ref="H79" si="2">E79*F79</f>
        <v>0</v>
      </c>
      <c r="I79" s="207"/>
    </row>
    <row r="80" spans="1:9" customFormat="1" x14ac:dyDescent="0.25">
      <c r="A80" s="40" t="s">
        <v>79</v>
      </c>
      <c r="B80" s="46"/>
      <c r="C80" s="47" t="s">
        <v>63</v>
      </c>
      <c r="D80" s="49" t="s">
        <v>15</v>
      </c>
      <c r="E80" s="50">
        <v>8</v>
      </c>
      <c r="F80" s="68">
        <v>0</v>
      </c>
      <c r="G80" s="62"/>
      <c r="H80" s="63">
        <f t="shared" ref="H80" si="3">E80*F80</f>
        <v>0</v>
      </c>
      <c r="I80" s="207"/>
    </row>
    <row r="81" spans="1:9" customFormat="1" x14ac:dyDescent="0.25">
      <c r="A81" s="40" t="s">
        <v>392</v>
      </c>
      <c r="B81" s="46"/>
      <c r="C81" s="47" t="s">
        <v>66</v>
      </c>
      <c r="D81" s="49" t="s">
        <v>15</v>
      </c>
      <c r="E81" s="50">
        <v>27</v>
      </c>
      <c r="F81" s="85"/>
      <c r="G81" s="85"/>
      <c r="H81" s="86"/>
      <c r="I81" s="87"/>
    </row>
    <row r="82" spans="1:9" customFormat="1" ht="15.75" thickBot="1" x14ac:dyDescent="0.3">
      <c r="A82" s="40" t="s">
        <v>461</v>
      </c>
      <c r="B82" s="46"/>
      <c r="C82" s="47" t="s">
        <v>220</v>
      </c>
      <c r="D82" s="49" t="s">
        <v>15</v>
      </c>
      <c r="E82" s="50">
        <v>72</v>
      </c>
      <c r="F82" s="68">
        <v>0</v>
      </c>
      <c r="G82" s="62"/>
      <c r="H82" s="63">
        <f t="shared" ref="H82" si="4">E82*F82</f>
        <v>0</v>
      </c>
      <c r="I82" s="207"/>
    </row>
    <row r="83" spans="1:9" customFormat="1" x14ac:dyDescent="0.25">
      <c r="A83" s="36" t="s">
        <v>16</v>
      </c>
      <c r="B83" s="52"/>
      <c r="C83" s="51" t="s">
        <v>152</v>
      </c>
      <c r="D83" s="38" t="s">
        <v>15</v>
      </c>
      <c r="E83" s="72">
        <v>4</v>
      </c>
      <c r="F83" s="67"/>
      <c r="G83" s="53">
        <v>0</v>
      </c>
      <c r="H83" s="54"/>
      <c r="I83" s="204">
        <f>E83*G83</f>
        <v>0</v>
      </c>
    </row>
    <row r="84" spans="1:9" customFormat="1" x14ac:dyDescent="0.25">
      <c r="A84" s="36" t="s">
        <v>18</v>
      </c>
      <c r="B84" s="52"/>
      <c r="C84" s="51" t="s">
        <v>55</v>
      </c>
      <c r="D84" s="38" t="s">
        <v>15</v>
      </c>
      <c r="E84" s="72">
        <v>4</v>
      </c>
      <c r="F84" s="65">
        <v>0</v>
      </c>
      <c r="G84" s="56"/>
      <c r="H84" s="57">
        <f>E84*F84</f>
        <v>0</v>
      </c>
      <c r="I84" s="205"/>
    </row>
    <row r="85" spans="1:9" customFormat="1" x14ac:dyDescent="0.25">
      <c r="A85" s="40" t="s">
        <v>90</v>
      </c>
      <c r="B85" s="46"/>
      <c r="C85" s="47" t="s">
        <v>203</v>
      </c>
      <c r="D85" s="49" t="s">
        <v>15</v>
      </c>
      <c r="E85" s="71">
        <v>1</v>
      </c>
      <c r="F85" s="66"/>
      <c r="G85" s="59">
        <v>0</v>
      </c>
      <c r="H85" s="60"/>
      <c r="I85" s="206">
        <f>E85*G85</f>
        <v>0</v>
      </c>
    </row>
    <row r="86" spans="1:9" customFormat="1" x14ac:dyDescent="0.25">
      <c r="A86" s="40" t="s">
        <v>97</v>
      </c>
      <c r="B86" s="46"/>
      <c r="C86" s="47" t="s">
        <v>154</v>
      </c>
      <c r="D86" s="49" t="s">
        <v>15</v>
      </c>
      <c r="E86" s="71">
        <v>3</v>
      </c>
      <c r="F86" s="66"/>
      <c r="G86" s="59">
        <v>0</v>
      </c>
      <c r="H86" s="60"/>
      <c r="I86" s="206">
        <f>E86*G86</f>
        <v>0</v>
      </c>
    </row>
    <row r="87" spans="1:9" customFormat="1" ht="15.75" thickBot="1" x14ac:dyDescent="0.3">
      <c r="A87" s="120" t="s">
        <v>19</v>
      </c>
      <c r="B87" s="121"/>
      <c r="C87" s="122" t="s">
        <v>56</v>
      </c>
      <c r="D87" s="123" t="s">
        <v>15</v>
      </c>
      <c r="E87" s="124">
        <v>4</v>
      </c>
      <c r="F87" s="68">
        <v>0</v>
      </c>
      <c r="G87" s="62"/>
      <c r="H87" s="63">
        <f t="shared" ref="H87" si="5">E87*F87</f>
        <v>0</v>
      </c>
      <c r="I87" s="207"/>
    </row>
    <row r="88" spans="1:9" ht="22.5" customHeight="1" thickBot="1" x14ac:dyDescent="0.3">
      <c r="A88" s="33"/>
      <c r="B88" s="34" t="s">
        <v>389</v>
      </c>
      <c r="C88" s="32" t="s">
        <v>207</v>
      </c>
      <c r="D88" s="74"/>
      <c r="E88" s="35"/>
    </row>
    <row r="89" spans="1:9" customFormat="1" x14ac:dyDescent="0.25">
      <c r="A89" s="36" t="s">
        <v>10</v>
      </c>
      <c r="B89" s="52"/>
      <c r="C89" s="51" t="s">
        <v>208</v>
      </c>
      <c r="D89" s="38" t="s">
        <v>15</v>
      </c>
      <c r="E89" s="72">
        <v>3</v>
      </c>
      <c r="F89" s="67"/>
      <c r="G89" s="53"/>
      <c r="H89" s="54"/>
      <c r="I89" s="204"/>
    </row>
    <row r="90" spans="1:9" customFormat="1" x14ac:dyDescent="0.25">
      <c r="A90" s="40" t="s">
        <v>48</v>
      </c>
      <c r="B90" s="46"/>
      <c r="C90" s="47" t="s">
        <v>209</v>
      </c>
      <c r="D90" s="49" t="s">
        <v>15</v>
      </c>
      <c r="E90" s="50">
        <v>3</v>
      </c>
      <c r="F90" s="65">
        <v>0</v>
      </c>
      <c r="G90" s="62"/>
      <c r="H90" s="57">
        <f t="shared" ref="H90" si="6">E90*F90</f>
        <v>0</v>
      </c>
      <c r="I90" s="207"/>
    </row>
    <row r="91" spans="1:9" customFormat="1" x14ac:dyDescent="0.25">
      <c r="A91" s="40" t="s">
        <v>49</v>
      </c>
      <c r="B91" s="46"/>
      <c r="C91" s="47" t="s">
        <v>210</v>
      </c>
      <c r="D91" s="49" t="s">
        <v>15</v>
      </c>
      <c r="E91" s="50">
        <v>9</v>
      </c>
      <c r="F91" s="65"/>
      <c r="G91" s="62"/>
      <c r="H91" s="57"/>
      <c r="I91" s="207"/>
    </row>
    <row r="92" spans="1:9" customFormat="1" x14ac:dyDescent="0.25">
      <c r="A92" s="40" t="s">
        <v>138</v>
      </c>
      <c r="B92" s="46"/>
      <c r="C92" s="47" t="s">
        <v>211</v>
      </c>
      <c r="D92" s="49" t="s">
        <v>15</v>
      </c>
      <c r="E92" s="50">
        <v>3</v>
      </c>
      <c r="F92" s="65"/>
      <c r="G92" s="62"/>
      <c r="H92" s="57"/>
      <c r="I92" s="207"/>
    </row>
    <row r="93" spans="1:9" customFormat="1" x14ac:dyDescent="0.25">
      <c r="A93" s="40" t="s">
        <v>137</v>
      </c>
      <c r="B93" s="46"/>
      <c r="C93" s="47" t="s">
        <v>237</v>
      </c>
      <c r="D93" s="49" t="s">
        <v>15</v>
      </c>
      <c r="E93" s="50">
        <v>3</v>
      </c>
      <c r="F93" s="65"/>
      <c r="G93" s="62"/>
      <c r="H93" s="57"/>
      <c r="I93" s="207"/>
    </row>
    <row r="94" spans="1:9" customFormat="1" ht="25.5" x14ac:dyDescent="0.25">
      <c r="A94" s="100" t="s">
        <v>11</v>
      </c>
      <c r="B94" s="99"/>
      <c r="C94" s="37" t="s">
        <v>212</v>
      </c>
      <c r="D94" s="69" t="s">
        <v>12</v>
      </c>
      <c r="E94" s="48">
        <v>12</v>
      </c>
      <c r="F94" s="68"/>
      <c r="G94" s="62"/>
      <c r="H94" s="63"/>
      <c r="I94" s="207"/>
    </row>
    <row r="95" spans="1:9" customFormat="1" x14ac:dyDescent="0.25">
      <c r="A95" s="40" t="s">
        <v>50</v>
      </c>
      <c r="B95" s="46"/>
      <c r="C95" s="47" t="s">
        <v>213</v>
      </c>
      <c r="D95" s="49" t="s">
        <v>12</v>
      </c>
      <c r="E95" s="50">
        <v>12</v>
      </c>
      <c r="F95" s="68">
        <v>0</v>
      </c>
      <c r="G95" s="62"/>
      <c r="H95" s="63">
        <f t="shared" ref="H95" si="7">E95*F95</f>
        <v>0</v>
      </c>
      <c r="I95" s="207"/>
    </row>
    <row r="96" spans="1:9" customFormat="1" x14ac:dyDescent="0.25">
      <c r="A96" s="40" t="s">
        <v>51</v>
      </c>
      <c r="B96" s="46"/>
      <c r="C96" s="47" t="s">
        <v>214</v>
      </c>
      <c r="D96" s="49" t="s">
        <v>15</v>
      </c>
      <c r="E96" s="50">
        <v>6</v>
      </c>
      <c r="F96" s="65"/>
      <c r="G96" s="62"/>
      <c r="H96" s="57"/>
      <c r="I96" s="207"/>
    </row>
    <row r="97" spans="1:9" customFormat="1" x14ac:dyDescent="0.25">
      <c r="A97" s="40" t="s">
        <v>60</v>
      </c>
      <c r="B97" s="46"/>
      <c r="C97" s="47" t="s">
        <v>233</v>
      </c>
      <c r="D97" s="49" t="s">
        <v>101</v>
      </c>
      <c r="E97" s="50">
        <v>9</v>
      </c>
      <c r="F97" s="65"/>
      <c r="G97" s="62"/>
      <c r="H97" s="57"/>
      <c r="I97" s="207"/>
    </row>
    <row r="98" spans="1:9" customFormat="1" x14ac:dyDescent="0.25">
      <c r="A98" s="40" t="s">
        <v>62</v>
      </c>
      <c r="B98" s="46"/>
      <c r="C98" s="47" t="s">
        <v>234</v>
      </c>
      <c r="D98" s="49" t="s">
        <v>15</v>
      </c>
      <c r="E98" s="50">
        <v>6</v>
      </c>
      <c r="F98" s="65"/>
      <c r="G98" s="62"/>
      <c r="H98" s="57"/>
      <c r="I98" s="207"/>
    </row>
    <row r="99" spans="1:9" customFormat="1" x14ac:dyDescent="0.25">
      <c r="A99" s="40" t="s">
        <v>64</v>
      </c>
      <c r="B99" s="46"/>
      <c r="C99" s="47" t="s">
        <v>235</v>
      </c>
      <c r="D99" s="49" t="s">
        <v>15</v>
      </c>
      <c r="E99" s="50">
        <v>30</v>
      </c>
      <c r="F99" s="65"/>
      <c r="G99" s="62"/>
      <c r="H99" s="57"/>
      <c r="I99" s="207"/>
    </row>
    <row r="100" spans="1:9" customFormat="1" x14ac:dyDescent="0.25">
      <c r="A100" s="40" t="s">
        <v>65</v>
      </c>
      <c r="B100" s="46"/>
      <c r="C100" s="47" t="s">
        <v>236</v>
      </c>
      <c r="D100" s="49" t="s">
        <v>15</v>
      </c>
      <c r="E100" s="50">
        <v>6</v>
      </c>
      <c r="F100" s="65"/>
      <c r="G100" s="62"/>
      <c r="H100" s="57"/>
      <c r="I100" s="207"/>
    </row>
    <row r="101" spans="1:9" customFormat="1" x14ac:dyDescent="0.25">
      <c r="A101" s="100" t="s">
        <v>39</v>
      </c>
      <c r="B101" s="99"/>
      <c r="C101" s="37" t="s">
        <v>215</v>
      </c>
      <c r="D101" s="38" t="s">
        <v>12</v>
      </c>
      <c r="E101" s="39">
        <v>6.6</v>
      </c>
      <c r="F101" s="65"/>
      <c r="G101" s="62"/>
      <c r="H101" s="57"/>
      <c r="I101" s="207"/>
    </row>
    <row r="102" spans="1:9" customFormat="1" x14ac:dyDescent="0.25">
      <c r="A102" s="40" t="s">
        <v>52</v>
      </c>
      <c r="B102" s="46"/>
      <c r="C102" s="47" t="s">
        <v>201</v>
      </c>
      <c r="D102" s="49" t="s">
        <v>12</v>
      </c>
      <c r="E102" s="70">
        <v>6.6</v>
      </c>
      <c r="F102" s="65"/>
      <c r="G102" s="62"/>
      <c r="H102" s="57"/>
      <c r="I102" s="207"/>
    </row>
    <row r="103" spans="1:9" customFormat="1" x14ac:dyDescent="0.25">
      <c r="A103" s="40" t="s">
        <v>53</v>
      </c>
      <c r="B103" s="46"/>
      <c r="C103" s="47" t="s">
        <v>223</v>
      </c>
      <c r="D103" s="49" t="s">
        <v>15</v>
      </c>
      <c r="E103" s="71">
        <v>6</v>
      </c>
      <c r="F103" s="65"/>
      <c r="G103" s="62"/>
      <c r="H103" s="57"/>
      <c r="I103" s="207"/>
    </row>
    <row r="104" spans="1:9" customFormat="1" x14ac:dyDescent="0.25">
      <c r="A104" s="100" t="s">
        <v>13</v>
      </c>
      <c r="B104" s="99"/>
      <c r="C104" s="37" t="s">
        <v>216</v>
      </c>
      <c r="D104" s="38" t="s">
        <v>15</v>
      </c>
      <c r="E104" s="48">
        <v>6</v>
      </c>
      <c r="F104" s="65"/>
      <c r="G104" s="62"/>
      <c r="H104" s="57"/>
      <c r="I104" s="207"/>
    </row>
    <row r="105" spans="1:9" customFormat="1" x14ac:dyDescent="0.25">
      <c r="A105" s="40" t="s">
        <v>14</v>
      </c>
      <c r="B105" s="46"/>
      <c r="C105" s="47" t="s">
        <v>217</v>
      </c>
      <c r="D105" s="49" t="s">
        <v>15</v>
      </c>
      <c r="E105" s="50">
        <v>3</v>
      </c>
      <c r="F105" s="65"/>
      <c r="G105" s="62"/>
      <c r="H105" s="57"/>
      <c r="I105" s="207"/>
    </row>
    <row r="106" spans="1:9" customFormat="1" ht="15.75" thickBot="1" x14ac:dyDescent="0.3">
      <c r="A106" s="40" t="s">
        <v>73</v>
      </c>
      <c r="B106" s="46"/>
      <c r="C106" s="47" t="s">
        <v>218</v>
      </c>
      <c r="D106" s="49" t="s">
        <v>15</v>
      </c>
      <c r="E106" s="50">
        <v>3</v>
      </c>
      <c r="F106" s="65"/>
      <c r="G106" s="62"/>
      <c r="H106" s="57"/>
      <c r="I106" s="207"/>
    </row>
    <row r="107" spans="1:9" customFormat="1" x14ac:dyDescent="0.25">
      <c r="A107" s="36" t="s">
        <v>42</v>
      </c>
      <c r="B107" s="52"/>
      <c r="C107" s="51" t="s">
        <v>152</v>
      </c>
      <c r="D107" s="38" t="s">
        <v>15</v>
      </c>
      <c r="E107" s="72">
        <v>3</v>
      </c>
      <c r="F107" s="67"/>
      <c r="G107" s="53">
        <v>0</v>
      </c>
      <c r="H107" s="54"/>
      <c r="I107" s="204">
        <f>E107*G107</f>
        <v>0</v>
      </c>
    </row>
    <row r="108" spans="1:9" customFormat="1" x14ac:dyDescent="0.25">
      <c r="A108" s="36" t="s">
        <v>45</v>
      </c>
      <c r="B108" s="52"/>
      <c r="C108" s="51" t="s">
        <v>55</v>
      </c>
      <c r="D108" s="38" t="s">
        <v>15</v>
      </c>
      <c r="E108" s="72">
        <v>3</v>
      </c>
      <c r="F108" s="65">
        <v>0</v>
      </c>
      <c r="G108" s="56"/>
      <c r="H108" s="57">
        <f>E108*F108</f>
        <v>0</v>
      </c>
      <c r="I108" s="205"/>
    </row>
    <row r="109" spans="1:9" customFormat="1" x14ac:dyDescent="0.25">
      <c r="A109" s="40" t="s">
        <v>46</v>
      </c>
      <c r="B109" s="46"/>
      <c r="C109" s="47" t="s">
        <v>219</v>
      </c>
      <c r="D109" s="49" t="s">
        <v>15</v>
      </c>
      <c r="E109" s="71">
        <v>3</v>
      </c>
      <c r="F109" s="66"/>
      <c r="G109" s="59">
        <v>0</v>
      </c>
      <c r="H109" s="60"/>
      <c r="I109" s="206">
        <f>E109*G109</f>
        <v>0</v>
      </c>
    </row>
    <row r="110" spans="1:9" customFormat="1" x14ac:dyDescent="0.25">
      <c r="A110" s="100" t="s">
        <v>16</v>
      </c>
      <c r="B110" s="99"/>
      <c r="C110" s="37" t="s">
        <v>56</v>
      </c>
      <c r="D110" s="69" t="s">
        <v>15</v>
      </c>
      <c r="E110" s="101">
        <v>3</v>
      </c>
      <c r="F110" s="68">
        <v>0</v>
      </c>
      <c r="G110" s="62"/>
      <c r="H110" s="63">
        <f t="shared" ref="H110" si="8">E110*F110</f>
        <v>0</v>
      </c>
      <c r="I110" s="207"/>
    </row>
    <row r="111" spans="1:9" customFormat="1" ht="25.5" x14ac:dyDescent="0.25">
      <c r="A111" s="36" t="s">
        <v>18</v>
      </c>
      <c r="B111" s="52"/>
      <c r="C111" s="51" t="s">
        <v>129</v>
      </c>
      <c r="D111" s="38" t="s">
        <v>15</v>
      </c>
      <c r="E111" s="48">
        <v>3</v>
      </c>
      <c r="F111" s="66"/>
      <c r="G111" s="59">
        <v>0</v>
      </c>
      <c r="H111" s="60"/>
      <c r="I111" s="206">
        <f>E111*G111</f>
        <v>0</v>
      </c>
    </row>
    <row r="112" spans="1:9" customFormat="1" x14ac:dyDescent="0.25">
      <c r="A112" s="40" t="s">
        <v>90</v>
      </c>
      <c r="B112" s="46"/>
      <c r="C112" s="83" t="s">
        <v>221</v>
      </c>
      <c r="D112" s="49" t="s">
        <v>15</v>
      </c>
      <c r="E112" s="50">
        <v>3</v>
      </c>
      <c r="F112" s="65">
        <v>0</v>
      </c>
      <c r="G112" s="56"/>
      <c r="H112" s="57">
        <f t="shared" ref="H112:H115" si="9">E112*F112</f>
        <v>0</v>
      </c>
      <c r="I112" s="205"/>
    </row>
    <row r="113" spans="1:9" customFormat="1" x14ac:dyDescent="0.25">
      <c r="A113" s="40" t="s">
        <v>97</v>
      </c>
      <c r="B113" s="46"/>
      <c r="C113" s="47" t="s">
        <v>222</v>
      </c>
      <c r="D113" s="49" t="s">
        <v>15</v>
      </c>
      <c r="E113" s="50">
        <v>3</v>
      </c>
      <c r="F113" s="65">
        <v>0</v>
      </c>
      <c r="G113" s="56"/>
      <c r="H113" s="57">
        <f t="shared" si="9"/>
        <v>0</v>
      </c>
      <c r="I113" s="205"/>
    </row>
    <row r="114" spans="1:9" customFormat="1" x14ac:dyDescent="0.25">
      <c r="A114" s="40" t="s">
        <v>98</v>
      </c>
      <c r="B114" s="46"/>
      <c r="C114" s="47" t="s">
        <v>71</v>
      </c>
      <c r="D114" s="49" t="s">
        <v>15</v>
      </c>
      <c r="E114" s="50">
        <v>9</v>
      </c>
      <c r="F114" s="65">
        <v>0</v>
      </c>
      <c r="G114" s="56"/>
      <c r="H114" s="57">
        <f t="shared" si="9"/>
        <v>0</v>
      </c>
      <c r="I114" s="205"/>
    </row>
    <row r="115" spans="1:9" customFormat="1" x14ac:dyDescent="0.25">
      <c r="A115" s="40" t="s">
        <v>99</v>
      </c>
      <c r="B115" s="46"/>
      <c r="C115" s="47" t="s">
        <v>72</v>
      </c>
      <c r="D115" s="49" t="s">
        <v>15</v>
      </c>
      <c r="E115" s="50">
        <v>6</v>
      </c>
      <c r="F115" s="65">
        <v>0</v>
      </c>
      <c r="G115" s="56"/>
      <c r="H115" s="57">
        <f t="shared" si="9"/>
        <v>0</v>
      </c>
      <c r="I115" s="205"/>
    </row>
    <row r="116" spans="1:9" customFormat="1" x14ac:dyDescent="0.25">
      <c r="A116" s="40" t="s">
        <v>100</v>
      </c>
      <c r="B116" s="46"/>
      <c r="C116" s="47" t="s">
        <v>66</v>
      </c>
      <c r="D116" s="49" t="s">
        <v>15</v>
      </c>
      <c r="E116" s="50">
        <v>3</v>
      </c>
      <c r="F116" s="85"/>
      <c r="G116" s="85"/>
      <c r="H116" s="86"/>
      <c r="I116" s="87"/>
    </row>
    <row r="117" spans="1:9" customFormat="1" x14ac:dyDescent="0.25">
      <c r="A117" s="36" t="s">
        <v>19</v>
      </c>
      <c r="B117" s="52"/>
      <c r="C117" s="51" t="s">
        <v>224</v>
      </c>
      <c r="D117" s="38" t="s">
        <v>15</v>
      </c>
      <c r="E117" s="48">
        <v>3</v>
      </c>
      <c r="F117" s="66"/>
      <c r="G117" s="59"/>
      <c r="H117" s="60"/>
      <c r="I117" s="206"/>
    </row>
    <row r="118" spans="1:9" customFormat="1" x14ac:dyDescent="0.25">
      <c r="A118" s="40" t="s">
        <v>91</v>
      </c>
      <c r="B118" s="46"/>
      <c r="C118" s="47" t="s">
        <v>409</v>
      </c>
      <c r="D118" s="49" t="s">
        <v>7</v>
      </c>
      <c r="E118" s="50">
        <v>3.35</v>
      </c>
      <c r="F118" s="65"/>
      <c r="G118" s="62"/>
      <c r="H118" s="57"/>
      <c r="I118" s="207"/>
    </row>
    <row r="119" spans="1:9" customFormat="1" x14ac:dyDescent="0.25">
      <c r="A119" s="36" t="s">
        <v>20</v>
      </c>
      <c r="B119" s="52"/>
      <c r="C119" s="51" t="s">
        <v>228</v>
      </c>
      <c r="D119" s="38" t="s">
        <v>254</v>
      </c>
      <c r="E119" s="48">
        <v>3</v>
      </c>
      <c r="F119" s="66"/>
      <c r="G119" s="59"/>
      <c r="H119" s="60"/>
      <c r="I119" s="206"/>
    </row>
    <row r="120" spans="1:9" customFormat="1" x14ac:dyDescent="0.25">
      <c r="A120" s="40" t="s">
        <v>393</v>
      </c>
      <c r="B120" s="46"/>
      <c r="C120" s="47" t="s">
        <v>225</v>
      </c>
      <c r="D120" s="49" t="s">
        <v>12</v>
      </c>
      <c r="E120" s="50">
        <v>30</v>
      </c>
      <c r="F120" s="65"/>
      <c r="G120" s="62"/>
      <c r="H120" s="57"/>
      <c r="I120" s="207"/>
    </row>
    <row r="121" spans="1:9" customFormat="1" ht="26.25" thickBot="1" x14ac:dyDescent="0.3">
      <c r="A121" s="40" t="s">
        <v>399</v>
      </c>
      <c r="B121" s="76"/>
      <c r="C121" s="77" t="s">
        <v>232</v>
      </c>
      <c r="D121" s="78" t="s">
        <v>15</v>
      </c>
      <c r="E121" s="102">
        <v>3</v>
      </c>
      <c r="F121" s="65"/>
      <c r="G121" s="62"/>
      <c r="H121" s="57"/>
      <c r="I121" s="207"/>
    </row>
    <row r="122" spans="1:9" ht="22.5" customHeight="1" x14ac:dyDescent="0.25">
      <c r="A122" s="116"/>
      <c r="B122" s="117" t="s">
        <v>390</v>
      </c>
      <c r="C122" s="108" t="s">
        <v>372</v>
      </c>
      <c r="D122" s="118"/>
      <c r="E122" s="119"/>
    </row>
    <row r="123" spans="1:9" customFormat="1" ht="25.5" x14ac:dyDescent="0.25">
      <c r="A123" s="36" t="s">
        <v>10</v>
      </c>
      <c r="B123" s="52"/>
      <c r="C123" s="51" t="s">
        <v>373</v>
      </c>
      <c r="D123" s="38" t="s">
        <v>376</v>
      </c>
      <c r="E123" s="48">
        <v>6</v>
      </c>
      <c r="F123" s="66"/>
      <c r="G123" s="59"/>
      <c r="H123" s="60"/>
      <c r="I123" s="206"/>
    </row>
    <row r="124" spans="1:9" ht="22.5" customHeight="1" x14ac:dyDescent="0.25">
      <c r="A124" s="116"/>
      <c r="B124" s="117" t="s">
        <v>482</v>
      </c>
      <c r="C124" s="108" t="s">
        <v>529</v>
      </c>
      <c r="D124" s="118"/>
      <c r="E124" s="119"/>
    </row>
    <row r="125" spans="1:9" customFormat="1" ht="15.75" thickBot="1" x14ac:dyDescent="0.3">
      <c r="A125" s="36" t="s">
        <v>10</v>
      </c>
      <c r="B125" s="52"/>
      <c r="C125" s="51" t="s">
        <v>530</v>
      </c>
      <c r="D125" s="38" t="s">
        <v>254</v>
      </c>
      <c r="E125" s="48">
        <v>1</v>
      </c>
      <c r="F125" s="66"/>
      <c r="G125" s="59"/>
      <c r="H125" s="60"/>
      <c r="I125" s="206"/>
    </row>
    <row r="126" spans="1:9" customFormat="1" ht="15.75" thickBot="1" x14ac:dyDescent="0.3">
      <c r="A126" s="408" t="s">
        <v>411</v>
      </c>
      <c r="B126" s="410"/>
      <c r="C126" s="410"/>
      <c r="D126" s="410"/>
      <c r="E126" s="411"/>
      <c r="F126" s="65"/>
      <c r="G126" s="62"/>
      <c r="H126" s="57"/>
      <c r="I126" s="207"/>
    </row>
    <row r="127" spans="1:9" ht="22.5" customHeight="1" x14ac:dyDescent="0.25">
      <c r="A127" s="33"/>
      <c r="B127" s="34" t="s">
        <v>6</v>
      </c>
      <c r="C127" s="32" t="s">
        <v>184</v>
      </c>
      <c r="D127" s="74"/>
      <c r="E127" s="35"/>
    </row>
    <row r="128" spans="1:9" customFormat="1" ht="25.5" x14ac:dyDescent="0.25">
      <c r="A128" s="36" t="s">
        <v>10</v>
      </c>
      <c r="B128" s="52"/>
      <c r="C128" s="51" t="s">
        <v>340</v>
      </c>
      <c r="D128" s="38" t="s">
        <v>12</v>
      </c>
      <c r="E128" s="48">
        <v>6</v>
      </c>
      <c r="F128" s="66"/>
      <c r="G128" s="59"/>
      <c r="H128" s="60"/>
      <c r="I128" s="206"/>
    </row>
    <row r="129" spans="1:9" customFormat="1" x14ac:dyDescent="0.25">
      <c r="A129" s="40" t="s">
        <v>48</v>
      </c>
      <c r="B129" s="46"/>
      <c r="C129" s="47" t="s">
        <v>334</v>
      </c>
      <c r="D129" s="49" t="s">
        <v>12</v>
      </c>
      <c r="E129" s="50">
        <v>6</v>
      </c>
      <c r="F129" s="65"/>
      <c r="G129" s="62"/>
      <c r="H129" s="57"/>
      <c r="I129" s="207"/>
    </row>
    <row r="130" spans="1:9" customFormat="1" x14ac:dyDescent="0.25">
      <c r="A130" s="40" t="s">
        <v>49</v>
      </c>
      <c r="B130" s="46"/>
      <c r="C130" s="47" t="s">
        <v>163</v>
      </c>
      <c r="D130" s="49" t="s">
        <v>15</v>
      </c>
      <c r="E130" s="50">
        <v>8</v>
      </c>
      <c r="F130" s="65"/>
      <c r="G130" s="62"/>
      <c r="H130" s="57"/>
      <c r="I130" s="207"/>
    </row>
    <row r="131" spans="1:9" customFormat="1" ht="25.5" x14ac:dyDescent="0.25">
      <c r="A131" s="36" t="s">
        <v>11</v>
      </c>
      <c r="B131" s="52"/>
      <c r="C131" s="51" t="s">
        <v>314</v>
      </c>
      <c r="D131" s="38" t="s">
        <v>12</v>
      </c>
      <c r="E131" s="48">
        <v>10.5</v>
      </c>
      <c r="F131" s="66"/>
      <c r="G131" s="59"/>
      <c r="H131" s="60"/>
      <c r="I131" s="206"/>
    </row>
    <row r="132" spans="1:9" customFormat="1" ht="15.75" customHeight="1" x14ac:dyDescent="0.25">
      <c r="A132" s="40" t="s">
        <v>50</v>
      </c>
      <c r="B132" s="46"/>
      <c r="C132" s="47" t="s">
        <v>337</v>
      </c>
      <c r="D132" s="49" t="s">
        <v>12</v>
      </c>
      <c r="E132" s="50">
        <v>10.5</v>
      </c>
      <c r="F132" s="65"/>
      <c r="G132" s="62"/>
      <c r="H132" s="57"/>
      <c r="I132" s="207"/>
    </row>
    <row r="133" spans="1:9" customFormat="1" x14ac:dyDescent="0.25">
      <c r="A133" s="40" t="s">
        <v>51</v>
      </c>
      <c r="B133" s="46"/>
      <c r="C133" s="47" t="s">
        <v>341</v>
      </c>
      <c r="D133" s="49" t="s">
        <v>15</v>
      </c>
      <c r="E133" s="50">
        <v>15</v>
      </c>
      <c r="F133" s="65"/>
      <c r="G133" s="62"/>
      <c r="H133" s="57"/>
      <c r="I133" s="207"/>
    </row>
    <row r="134" spans="1:9" customFormat="1" ht="25.5" x14ac:dyDescent="0.25">
      <c r="A134" s="36" t="s">
        <v>39</v>
      </c>
      <c r="B134" s="52"/>
      <c r="C134" s="51" t="s">
        <v>280</v>
      </c>
      <c r="D134" s="38" t="s">
        <v>12</v>
      </c>
      <c r="E134" s="48">
        <v>19.5</v>
      </c>
      <c r="F134" s="66"/>
      <c r="G134" s="59"/>
      <c r="H134" s="60"/>
      <c r="I134" s="206"/>
    </row>
    <row r="135" spans="1:9" customFormat="1" x14ac:dyDescent="0.25">
      <c r="A135" s="40" t="s">
        <v>52</v>
      </c>
      <c r="B135" s="46"/>
      <c r="C135" s="47" t="s">
        <v>338</v>
      </c>
      <c r="D135" s="49" t="s">
        <v>12</v>
      </c>
      <c r="E135" s="50">
        <v>19.5</v>
      </c>
      <c r="F135" s="65"/>
      <c r="G135" s="62"/>
      <c r="H135" s="57"/>
      <c r="I135" s="207"/>
    </row>
    <row r="136" spans="1:9" customFormat="1" x14ac:dyDescent="0.25">
      <c r="A136" s="40" t="s">
        <v>53</v>
      </c>
      <c r="B136" s="46"/>
      <c r="C136" s="47" t="s">
        <v>354</v>
      </c>
      <c r="D136" s="49" t="s">
        <v>15</v>
      </c>
      <c r="E136" s="50">
        <v>4</v>
      </c>
      <c r="F136" s="65"/>
      <c r="G136" s="62"/>
      <c r="H136" s="57"/>
      <c r="I136" s="207"/>
    </row>
    <row r="137" spans="1:9" customFormat="1" x14ac:dyDescent="0.25">
      <c r="A137" s="40" t="s">
        <v>70</v>
      </c>
      <c r="B137" s="46"/>
      <c r="C137" s="47" t="s">
        <v>346</v>
      </c>
      <c r="D137" s="49" t="s">
        <v>15</v>
      </c>
      <c r="E137" s="50">
        <v>1</v>
      </c>
      <c r="F137" s="65"/>
      <c r="G137" s="62"/>
      <c r="H137" s="57"/>
      <c r="I137" s="207"/>
    </row>
    <row r="138" spans="1:9" customFormat="1" ht="25.5" x14ac:dyDescent="0.25">
      <c r="A138" s="36" t="s">
        <v>13</v>
      </c>
      <c r="B138" s="52"/>
      <c r="C138" s="51" t="s">
        <v>279</v>
      </c>
      <c r="D138" s="38" t="s">
        <v>12</v>
      </c>
      <c r="E138" s="48">
        <v>7.5</v>
      </c>
      <c r="F138" s="66"/>
      <c r="G138" s="59"/>
      <c r="H138" s="60"/>
      <c r="I138" s="206"/>
    </row>
    <row r="139" spans="1:9" customFormat="1" x14ac:dyDescent="0.25">
      <c r="A139" s="40" t="s">
        <v>14</v>
      </c>
      <c r="B139" s="46"/>
      <c r="C139" s="47" t="s">
        <v>283</v>
      </c>
      <c r="D139" s="49" t="s">
        <v>12</v>
      </c>
      <c r="E139" s="50">
        <v>7.5</v>
      </c>
      <c r="F139" s="65"/>
      <c r="G139" s="62"/>
      <c r="H139" s="57"/>
      <c r="I139" s="207"/>
    </row>
    <row r="140" spans="1:9" customFormat="1" x14ac:dyDescent="0.25">
      <c r="A140" s="40" t="s">
        <v>73</v>
      </c>
      <c r="B140" s="46"/>
      <c r="C140" s="47" t="s">
        <v>296</v>
      </c>
      <c r="D140" s="49" t="s">
        <v>15</v>
      </c>
      <c r="E140" s="50">
        <v>2</v>
      </c>
      <c r="F140" s="65"/>
      <c r="G140" s="62"/>
      <c r="H140" s="57"/>
      <c r="I140" s="207"/>
    </row>
    <row r="141" spans="1:9" customFormat="1" x14ac:dyDescent="0.25">
      <c r="A141" s="40" t="s">
        <v>74</v>
      </c>
      <c r="B141" s="46"/>
      <c r="C141" s="47" t="s">
        <v>346</v>
      </c>
      <c r="D141" s="49" t="s">
        <v>15</v>
      </c>
      <c r="E141" s="50">
        <v>2</v>
      </c>
      <c r="F141" s="65"/>
      <c r="G141" s="62"/>
      <c r="H141" s="57"/>
      <c r="I141" s="207"/>
    </row>
    <row r="142" spans="1:9" customFormat="1" x14ac:dyDescent="0.25">
      <c r="A142" s="40" t="s">
        <v>143</v>
      </c>
      <c r="B142" s="46"/>
      <c r="C142" s="47" t="s">
        <v>347</v>
      </c>
      <c r="D142" s="49" t="s">
        <v>15</v>
      </c>
      <c r="E142" s="50">
        <v>40</v>
      </c>
      <c r="F142" s="65"/>
      <c r="G142" s="62"/>
      <c r="H142" s="57"/>
      <c r="I142" s="207"/>
    </row>
    <row r="143" spans="1:9" customFormat="1" ht="25.5" x14ac:dyDescent="0.25">
      <c r="A143" s="36" t="s">
        <v>42</v>
      </c>
      <c r="B143" s="52"/>
      <c r="C143" s="51" t="s">
        <v>164</v>
      </c>
      <c r="D143" s="38" t="s">
        <v>12</v>
      </c>
      <c r="E143" s="48">
        <v>448.4</v>
      </c>
      <c r="F143" s="66"/>
      <c r="G143" s="59"/>
      <c r="H143" s="60"/>
      <c r="I143" s="206"/>
    </row>
    <row r="144" spans="1:9" customFormat="1" x14ac:dyDescent="0.25">
      <c r="A144" s="40" t="s">
        <v>44</v>
      </c>
      <c r="B144" s="46"/>
      <c r="C144" s="47" t="s">
        <v>339</v>
      </c>
      <c r="D144" s="49" t="s">
        <v>12</v>
      </c>
      <c r="E144" s="50">
        <v>448.4</v>
      </c>
      <c r="F144" s="65"/>
      <c r="G144" s="62"/>
      <c r="H144" s="57"/>
      <c r="I144" s="207"/>
    </row>
    <row r="145" spans="1:9" customFormat="1" x14ac:dyDescent="0.25">
      <c r="A145" s="40" t="s">
        <v>83</v>
      </c>
      <c r="B145" s="46"/>
      <c r="C145" s="47" t="s">
        <v>343</v>
      </c>
      <c r="D145" s="49" t="s">
        <v>15</v>
      </c>
      <c r="E145" s="50">
        <v>72</v>
      </c>
      <c r="F145" s="65"/>
      <c r="G145" s="62"/>
      <c r="H145" s="57"/>
      <c r="I145" s="207"/>
    </row>
    <row r="146" spans="1:9" customFormat="1" x14ac:dyDescent="0.25">
      <c r="A146" s="40" t="s">
        <v>144</v>
      </c>
      <c r="B146" s="46"/>
      <c r="C146" s="47" t="s">
        <v>344</v>
      </c>
      <c r="D146" s="49" t="s">
        <v>15</v>
      </c>
      <c r="E146" s="50">
        <v>4</v>
      </c>
      <c r="F146" s="65"/>
      <c r="G146" s="62"/>
      <c r="H146" s="57"/>
      <c r="I146" s="207"/>
    </row>
    <row r="147" spans="1:9" customFormat="1" x14ac:dyDescent="0.25">
      <c r="A147" s="40" t="s">
        <v>391</v>
      </c>
      <c r="B147" s="46"/>
      <c r="C147" s="47" t="s">
        <v>355</v>
      </c>
      <c r="D147" s="49" t="s">
        <v>15</v>
      </c>
      <c r="E147" s="50">
        <v>18</v>
      </c>
      <c r="F147" s="65"/>
      <c r="G147" s="62"/>
      <c r="H147" s="57"/>
      <c r="I147" s="207"/>
    </row>
    <row r="148" spans="1:9" customFormat="1" x14ac:dyDescent="0.25">
      <c r="A148" s="40" t="s">
        <v>396</v>
      </c>
      <c r="B148" s="46"/>
      <c r="C148" s="47" t="s">
        <v>349</v>
      </c>
      <c r="D148" s="49" t="s">
        <v>15</v>
      </c>
      <c r="E148" s="50">
        <v>24</v>
      </c>
      <c r="F148" s="65"/>
      <c r="G148" s="62"/>
      <c r="H148" s="57"/>
      <c r="I148" s="207"/>
    </row>
    <row r="149" spans="1:9" customFormat="1" x14ac:dyDescent="0.25">
      <c r="A149" s="40" t="s">
        <v>397</v>
      </c>
      <c r="B149" s="46"/>
      <c r="C149" s="47" t="s">
        <v>458</v>
      </c>
      <c r="D149" s="49" t="s">
        <v>15</v>
      </c>
      <c r="E149" s="50">
        <v>8</v>
      </c>
      <c r="F149" s="65"/>
      <c r="G149" s="62"/>
      <c r="H149" s="57"/>
      <c r="I149" s="207"/>
    </row>
    <row r="150" spans="1:9" customFormat="1" x14ac:dyDescent="0.25">
      <c r="A150" s="40" t="s">
        <v>398</v>
      </c>
      <c r="B150" s="46"/>
      <c r="C150" s="47" t="s">
        <v>459</v>
      </c>
      <c r="D150" s="49" t="s">
        <v>15</v>
      </c>
      <c r="E150" s="50">
        <v>1</v>
      </c>
      <c r="F150" s="65"/>
      <c r="G150" s="62"/>
      <c r="H150" s="57"/>
      <c r="I150" s="207"/>
    </row>
    <row r="151" spans="1:9" customFormat="1" x14ac:dyDescent="0.25">
      <c r="A151" s="36" t="s">
        <v>45</v>
      </c>
      <c r="B151" s="52"/>
      <c r="C151" s="51" t="s">
        <v>362</v>
      </c>
      <c r="D151" s="38" t="s">
        <v>15</v>
      </c>
      <c r="E151" s="48">
        <v>92</v>
      </c>
      <c r="F151" s="66"/>
      <c r="G151" s="59"/>
      <c r="H151" s="60"/>
      <c r="I151" s="206"/>
    </row>
    <row r="152" spans="1:9" customFormat="1" x14ac:dyDescent="0.25">
      <c r="A152" s="40" t="s">
        <v>46</v>
      </c>
      <c r="B152" s="46"/>
      <c r="C152" s="47" t="s">
        <v>245</v>
      </c>
      <c r="D152" s="49" t="s">
        <v>15</v>
      </c>
      <c r="E152" s="50">
        <v>92</v>
      </c>
      <c r="F152" s="65"/>
      <c r="G152" s="62"/>
      <c r="H152" s="57"/>
      <c r="I152" s="207"/>
    </row>
    <row r="153" spans="1:9" customFormat="1" ht="25.5" x14ac:dyDescent="0.25">
      <c r="A153" s="36" t="s">
        <v>16</v>
      </c>
      <c r="B153" s="52"/>
      <c r="C153" s="51" t="s">
        <v>460</v>
      </c>
      <c r="D153" s="38" t="s">
        <v>21</v>
      </c>
      <c r="E153" s="48">
        <v>0.98699999999999999</v>
      </c>
      <c r="F153" s="66"/>
      <c r="G153" s="59"/>
      <c r="H153" s="60"/>
      <c r="I153" s="206"/>
    </row>
    <row r="154" spans="1:9" customFormat="1" x14ac:dyDescent="0.25">
      <c r="A154" s="40" t="s">
        <v>17</v>
      </c>
      <c r="B154" s="46"/>
      <c r="C154" s="47" t="s">
        <v>367</v>
      </c>
      <c r="D154" s="49" t="s">
        <v>21</v>
      </c>
      <c r="E154" s="50">
        <v>0.56299999999999994</v>
      </c>
      <c r="F154" s="65"/>
      <c r="G154" s="62"/>
      <c r="H154" s="57"/>
      <c r="I154" s="207"/>
    </row>
    <row r="155" spans="1:9" customFormat="1" x14ac:dyDescent="0.25">
      <c r="A155" s="40" t="s">
        <v>84</v>
      </c>
      <c r="B155" s="46"/>
      <c r="C155" s="47" t="s">
        <v>364</v>
      </c>
      <c r="D155" s="49" t="s">
        <v>21</v>
      </c>
      <c r="E155" s="50">
        <v>0.37759999999999999</v>
      </c>
      <c r="F155" s="65"/>
      <c r="G155" s="62"/>
      <c r="H155" s="57"/>
      <c r="I155" s="207"/>
    </row>
    <row r="156" spans="1:9" customFormat="1" x14ac:dyDescent="0.25">
      <c r="A156" s="40" t="s">
        <v>85</v>
      </c>
      <c r="B156" s="46"/>
      <c r="C156" s="47" t="s">
        <v>368</v>
      </c>
      <c r="D156" s="49" t="s">
        <v>21</v>
      </c>
      <c r="E156" s="50">
        <v>0.38240000000000002</v>
      </c>
      <c r="F156" s="65"/>
      <c r="G156" s="62"/>
      <c r="H156" s="57"/>
      <c r="I156" s="207"/>
    </row>
    <row r="157" spans="1:9" customFormat="1" ht="25.5" x14ac:dyDescent="0.25">
      <c r="A157" s="36" t="s">
        <v>18</v>
      </c>
      <c r="B157" s="52"/>
      <c r="C157" s="51" t="s">
        <v>371</v>
      </c>
      <c r="D157" s="38" t="s">
        <v>21</v>
      </c>
      <c r="E157" s="48">
        <v>0.98699999999999999</v>
      </c>
      <c r="F157" s="65"/>
      <c r="G157" s="62"/>
      <c r="H157" s="57"/>
      <c r="I157" s="207"/>
    </row>
    <row r="158" spans="1:9" customFormat="1" x14ac:dyDescent="0.25">
      <c r="A158" s="36" t="s">
        <v>19</v>
      </c>
      <c r="B158" s="52"/>
      <c r="C158" s="51" t="s">
        <v>319</v>
      </c>
      <c r="D158" s="38" t="s">
        <v>15</v>
      </c>
      <c r="E158" s="48">
        <v>4</v>
      </c>
      <c r="F158" s="66"/>
      <c r="G158" s="59"/>
      <c r="H158" s="60"/>
      <c r="I158" s="206"/>
    </row>
    <row r="159" spans="1:9" customFormat="1" x14ac:dyDescent="0.25">
      <c r="A159" s="40" t="s">
        <v>91</v>
      </c>
      <c r="B159" s="46"/>
      <c r="C159" s="47" t="s">
        <v>332</v>
      </c>
      <c r="D159" s="49" t="s">
        <v>15</v>
      </c>
      <c r="E159" s="50">
        <v>4</v>
      </c>
      <c r="F159" s="65"/>
      <c r="G159" s="62"/>
      <c r="H159" s="57"/>
      <c r="I159" s="207"/>
    </row>
    <row r="160" spans="1:9" customFormat="1" x14ac:dyDescent="0.25">
      <c r="A160" s="36" t="s">
        <v>20</v>
      </c>
      <c r="B160" s="52"/>
      <c r="C160" s="51" t="s">
        <v>320</v>
      </c>
      <c r="D160" s="38" t="s">
        <v>15</v>
      </c>
      <c r="E160" s="48">
        <v>6</v>
      </c>
      <c r="F160" s="66"/>
      <c r="G160" s="59"/>
      <c r="H160" s="60"/>
      <c r="I160" s="206"/>
    </row>
    <row r="161" spans="1:9" customFormat="1" x14ac:dyDescent="0.25">
      <c r="A161" s="40" t="s">
        <v>393</v>
      </c>
      <c r="B161" s="46"/>
      <c r="C161" s="47" t="s">
        <v>329</v>
      </c>
      <c r="D161" s="49" t="s">
        <v>15</v>
      </c>
      <c r="E161" s="50">
        <v>4</v>
      </c>
      <c r="F161" s="65"/>
      <c r="G161" s="62"/>
      <c r="H161" s="57"/>
      <c r="I161" s="207"/>
    </row>
    <row r="162" spans="1:9" customFormat="1" x14ac:dyDescent="0.25">
      <c r="A162" s="40" t="s">
        <v>399</v>
      </c>
      <c r="B162" s="46"/>
      <c r="C162" s="47" t="s">
        <v>333</v>
      </c>
      <c r="D162" s="49" t="s">
        <v>15</v>
      </c>
      <c r="E162" s="50">
        <v>2</v>
      </c>
      <c r="F162" s="65"/>
      <c r="G162" s="62"/>
      <c r="H162" s="57"/>
      <c r="I162" s="207"/>
    </row>
    <row r="163" spans="1:9" customFormat="1" x14ac:dyDescent="0.25">
      <c r="A163" s="36" t="s">
        <v>94</v>
      </c>
      <c r="B163" s="52"/>
      <c r="C163" s="51" t="s">
        <v>302</v>
      </c>
      <c r="D163" s="38" t="s">
        <v>102</v>
      </c>
      <c r="E163" s="48">
        <v>278.72000000000003</v>
      </c>
      <c r="F163" s="66"/>
      <c r="G163" s="59"/>
      <c r="H163" s="60"/>
      <c r="I163" s="206"/>
    </row>
    <row r="164" spans="1:9" customFormat="1" x14ac:dyDescent="0.25">
      <c r="A164" s="40" t="s">
        <v>394</v>
      </c>
      <c r="B164" s="46"/>
      <c r="C164" s="47" t="s">
        <v>303</v>
      </c>
      <c r="D164" s="49" t="s">
        <v>101</v>
      </c>
      <c r="E164" s="50">
        <v>24.51</v>
      </c>
      <c r="F164" s="65"/>
      <c r="G164" s="62"/>
      <c r="H164" s="57"/>
      <c r="I164" s="207"/>
    </row>
    <row r="165" spans="1:9" customFormat="1" x14ac:dyDescent="0.25">
      <c r="A165" s="40" t="s">
        <v>395</v>
      </c>
      <c r="B165" s="46"/>
      <c r="C165" s="47" t="s">
        <v>304</v>
      </c>
      <c r="D165" s="49" t="s">
        <v>101</v>
      </c>
      <c r="E165" s="50">
        <v>41.585999999999999</v>
      </c>
      <c r="F165" s="65"/>
      <c r="G165" s="62"/>
      <c r="H165" s="57"/>
      <c r="I165" s="207"/>
    </row>
    <row r="166" spans="1:9" customFormat="1" ht="25.5" x14ac:dyDescent="0.25">
      <c r="A166" s="36" t="s">
        <v>95</v>
      </c>
      <c r="B166" s="52"/>
      <c r="C166" s="51" t="s">
        <v>305</v>
      </c>
      <c r="D166" s="38" t="s">
        <v>7</v>
      </c>
      <c r="E166" s="48">
        <v>28.45</v>
      </c>
      <c r="F166" s="66"/>
      <c r="G166" s="59"/>
      <c r="H166" s="60"/>
      <c r="I166" s="206"/>
    </row>
    <row r="167" spans="1:9" customFormat="1" x14ac:dyDescent="0.25">
      <c r="A167" s="40" t="s">
        <v>400</v>
      </c>
      <c r="B167" s="46"/>
      <c r="C167" s="47" t="s">
        <v>351</v>
      </c>
      <c r="D167" s="49" t="s">
        <v>7</v>
      </c>
      <c r="E167" s="50">
        <v>28.29</v>
      </c>
      <c r="F167" s="65"/>
      <c r="G167" s="62"/>
      <c r="H167" s="57"/>
      <c r="I167" s="207"/>
    </row>
    <row r="168" spans="1:9" customFormat="1" x14ac:dyDescent="0.25">
      <c r="A168" s="40" t="s">
        <v>401</v>
      </c>
      <c r="B168" s="46"/>
      <c r="C168" s="47" t="s">
        <v>353</v>
      </c>
      <c r="D168" s="49" t="s">
        <v>7</v>
      </c>
      <c r="E168" s="50">
        <v>0.16</v>
      </c>
      <c r="F168" s="65"/>
      <c r="G168" s="62"/>
      <c r="H168" s="57"/>
      <c r="I168" s="207"/>
    </row>
    <row r="169" spans="1:9" customFormat="1" x14ac:dyDescent="0.25">
      <c r="A169" s="36" t="s">
        <v>476</v>
      </c>
      <c r="B169" s="52"/>
      <c r="C169" s="51" t="s">
        <v>306</v>
      </c>
      <c r="D169" s="38" t="s">
        <v>102</v>
      </c>
      <c r="E169" s="48">
        <v>473.43</v>
      </c>
      <c r="F169" s="66"/>
      <c r="G169" s="59"/>
      <c r="H169" s="60"/>
      <c r="I169" s="206"/>
    </row>
    <row r="170" spans="1:9" customFormat="1" x14ac:dyDescent="0.25">
      <c r="A170" s="40" t="s">
        <v>477</v>
      </c>
      <c r="B170" s="46"/>
      <c r="C170" s="47" t="s">
        <v>307</v>
      </c>
      <c r="D170" s="49" t="s">
        <v>102</v>
      </c>
      <c r="E170" s="50">
        <v>473.43</v>
      </c>
      <c r="F170" s="65"/>
      <c r="G170" s="62"/>
      <c r="H170" s="57"/>
      <c r="I170" s="207"/>
    </row>
    <row r="171" spans="1:9" customFormat="1" ht="15.75" thickBot="1" x14ac:dyDescent="0.3">
      <c r="A171" s="75" t="s">
        <v>478</v>
      </c>
      <c r="B171" s="76"/>
      <c r="C171" s="77" t="s">
        <v>308</v>
      </c>
      <c r="D171" s="78" t="s">
        <v>101</v>
      </c>
      <c r="E171" s="102">
        <v>47.34</v>
      </c>
      <c r="F171" s="65"/>
      <c r="G171" s="62"/>
      <c r="H171" s="57"/>
      <c r="I171" s="207"/>
    </row>
    <row r="172" spans="1:9" ht="22.5" customHeight="1" x14ac:dyDescent="0.25">
      <c r="A172" s="33"/>
      <c r="B172" s="34" t="s">
        <v>9</v>
      </c>
      <c r="C172" s="32" t="s">
        <v>309</v>
      </c>
      <c r="D172" s="74"/>
      <c r="E172" s="35"/>
    </row>
    <row r="173" spans="1:9" customFormat="1" ht="25.5" x14ac:dyDescent="0.25">
      <c r="A173" s="36" t="s">
        <v>10</v>
      </c>
      <c r="B173" s="52"/>
      <c r="C173" s="51" t="s">
        <v>313</v>
      </c>
      <c r="D173" s="38" t="s">
        <v>12</v>
      </c>
      <c r="E173" s="48">
        <v>0.5</v>
      </c>
      <c r="F173" s="66"/>
      <c r="G173" s="59"/>
      <c r="H173" s="60"/>
      <c r="I173" s="206"/>
    </row>
    <row r="174" spans="1:9" customFormat="1" x14ac:dyDescent="0.25">
      <c r="A174" s="40" t="s">
        <v>48</v>
      </c>
      <c r="B174" s="46"/>
      <c r="C174" s="47" t="s">
        <v>310</v>
      </c>
      <c r="D174" s="49" t="s">
        <v>12</v>
      </c>
      <c r="E174" s="50">
        <v>0.5</v>
      </c>
      <c r="F174" s="65"/>
      <c r="G174" s="62"/>
      <c r="H174" s="57"/>
      <c r="I174" s="207"/>
    </row>
    <row r="175" spans="1:9" customFormat="1" ht="25.5" x14ac:dyDescent="0.25">
      <c r="A175" s="36" t="s">
        <v>11</v>
      </c>
      <c r="B175" s="52"/>
      <c r="C175" s="51" t="s">
        <v>312</v>
      </c>
      <c r="D175" s="38" t="s">
        <v>12</v>
      </c>
      <c r="E175" s="48">
        <v>3</v>
      </c>
      <c r="F175" s="66"/>
      <c r="G175" s="59"/>
      <c r="H175" s="60"/>
      <c r="I175" s="206"/>
    </row>
    <row r="176" spans="1:9" customFormat="1" x14ac:dyDescent="0.25">
      <c r="A176" s="40" t="s">
        <v>50</v>
      </c>
      <c r="B176" s="46"/>
      <c r="C176" s="47" t="s">
        <v>311</v>
      </c>
      <c r="D176" s="49" t="s">
        <v>12</v>
      </c>
      <c r="E176" s="50">
        <v>3</v>
      </c>
      <c r="F176" s="65"/>
      <c r="G176" s="62"/>
      <c r="H176" s="57"/>
      <c r="I176" s="207"/>
    </row>
    <row r="177" spans="1:9" customFormat="1" ht="25.5" x14ac:dyDescent="0.25">
      <c r="A177" s="36" t="s">
        <v>39</v>
      </c>
      <c r="B177" s="52"/>
      <c r="C177" s="51" t="s">
        <v>314</v>
      </c>
      <c r="D177" s="38" t="s">
        <v>12</v>
      </c>
      <c r="E177" s="48">
        <v>1</v>
      </c>
      <c r="F177" s="66"/>
      <c r="G177" s="59"/>
      <c r="H177" s="60"/>
      <c r="I177" s="206"/>
    </row>
    <row r="178" spans="1:9" customFormat="1" x14ac:dyDescent="0.25">
      <c r="A178" s="40" t="s">
        <v>52</v>
      </c>
      <c r="B178" s="46"/>
      <c r="C178" s="47" t="s">
        <v>315</v>
      </c>
      <c r="D178" s="49" t="s">
        <v>12</v>
      </c>
      <c r="E178" s="50">
        <v>1</v>
      </c>
      <c r="F178" s="65"/>
      <c r="G178" s="62"/>
      <c r="H178" s="57"/>
      <c r="I178" s="207"/>
    </row>
    <row r="179" spans="1:9" customFormat="1" x14ac:dyDescent="0.25">
      <c r="A179" s="40" t="s">
        <v>53</v>
      </c>
      <c r="B179" s="46"/>
      <c r="C179" s="47" t="s">
        <v>327</v>
      </c>
      <c r="D179" s="49" t="s">
        <v>15</v>
      </c>
      <c r="E179" s="50">
        <v>2</v>
      </c>
      <c r="F179" s="65"/>
      <c r="G179" s="62"/>
      <c r="H179" s="57"/>
      <c r="I179" s="207"/>
    </row>
    <row r="180" spans="1:9" customFormat="1" x14ac:dyDescent="0.25">
      <c r="A180" s="40" t="s">
        <v>70</v>
      </c>
      <c r="B180" s="46"/>
      <c r="C180" s="47" t="s">
        <v>317</v>
      </c>
      <c r="D180" s="49" t="s">
        <v>15</v>
      </c>
      <c r="E180" s="50">
        <v>2</v>
      </c>
      <c r="F180" s="65"/>
      <c r="G180" s="62"/>
      <c r="H180" s="57"/>
      <c r="I180" s="207"/>
    </row>
    <row r="181" spans="1:9" customFormat="1" x14ac:dyDescent="0.25">
      <c r="A181" s="36" t="s">
        <v>13</v>
      </c>
      <c r="B181" s="52"/>
      <c r="C181" s="51" t="s">
        <v>319</v>
      </c>
      <c r="D181" s="38" t="s">
        <v>15</v>
      </c>
      <c r="E181" s="48">
        <v>2</v>
      </c>
      <c r="F181" s="66"/>
      <c r="G181" s="59"/>
      <c r="H181" s="60"/>
      <c r="I181" s="206"/>
    </row>
    <row r="182" spans="1:9" customFormat="1" x14ac:dyDescent="0.25">
      <c r="A182" s="40" t="s">
        <v>14</v>
      </c>
      <c r="B182" s="46"/>
      <c r="C182" s="47" t="s">
        <v>316</v>
      </c>
      <c r="D182" s="49" t="s">
        <v>15</v>
      </c>
      <c r="E182" s="50">
        <v>2</v>
      </c>
      <c r="F182" s="65"/>
      <c r="G182" s="62"/>
      <c r="H182" s="57"/>
      <c r="I182" s="207"/>
    </row>
    <row r="183" spans="1:9" customFormat="1" x14ac:dyDescent="0.25">
      <c r="A183" s="36" t="s">
        <v>42</v>
      </c>
      <c r="B183" s="52"/>
      <c r="C183" s="51" t="s">
        <v>320</v>
      </c>
      <c r="D183" s="38" t="s">
        <v>15</v>
      </c>
      <c r="E183" s="48">
        <v>4</v>
      </c>
      <c r="F183" s="66"/>
      <c r="G183" s="59"/>
      <c r="H183" s="60"/>
      <c r="I183" s="206"/>
    </row>
    <row r="184" spans="1:9" customFormat="1" x14ac:dyDescent="0.25">
      <c r="A184" s="40" t="s">
        <v>44</v>
      </c>
      <c r="B184" s="46"/>
      <c r="C184" s="47" t="s">
        <v>318</v>
      </c>
      <c r="D184" s="49" t="s">
        <v>15</v>
      </c>
      <c r="E184" s="50">
        <v>2</v>
      </c>
      <c r="F184" s="65"/>
      <c r="G184" s="62"/>
      <c r="H184" s="57"/>
      <c r="I184" s="207"/>
    </row>
    <row r="185" spans="1:9" customFormat="1" x14ac:dyDescent="0.25">
      <c r="A185" s="40" t="s">
        <v>83</v>
      </c>
      <c r="B185" s="46"/>
      <c r="C185" s="47" t="s">
        <v>321</v>
      </c>
      <c r="D185" s="49" t="s">
        <v>15</v>
      </c>
      <c r="E185" s="50">
        <v>2</v>
      </c>
      <c r="F185" s="65"/>
      <c r="G185" s="62"/>
      <c r="H185" s="57"/>
      <c r="I185" s="207"/>
    </row>
    <row r="186" spans="1:9" customFormat="1" x14ac:dyDescent="0.25">
      <c r="A186" s="36" t="s">
        <v>45</v>
      </c>
      <c r="B186" s="52"/>
      <c r="C186" s="51" t="s">
        <v>322</v>
      </c>
      <c r="D186" s="38" t="s">
        <v>15</v>
      </c>
      <c r="E186" s="48">
        <v>2</v>
      </c>
      <c r="F186" s="66"/>
      <c r="G186" s="59"/>
      <c r="H186" s="60"/>
      <c r="I186" s="206"/>
    </row>
    <row r="187" spans="1:9" customFormat="1" x14ac:dyDescent="0.25">
      <c r="A187" s="40" t="s">
        <v>46</v>
      </c>
      <c r="B187" s="46"/>
      <c r="C187" s="47" t="s">
        <v>323</v>
      </c>
      <c r="D187" s="49" t="s">
        <v>15</v>
      </c>
      <c r="E187" s="50">
        <v>2</v>
      </c>
      <c r="F187" s="65"/>
      <c r="G187" s="62"/>
      <c r="H187" s="57"/>
      <c r="I187" s="207"/>
    </row>
    <row r="188" spans="1:9" customFormat="1" x14ac:dyDescent="0.25">
      <c r="A188" s="40" t="s">
        <v>77</v>
      </c>
      <c r="B188" s="46"/>
      <c r="C188" s="47" t="s">
        <v>324</v>
      </c>
      <c r="D188" s="49" t="s">
        <v>15</v>
      </c>
      <c r="E188" s="50">
        <v>2</v>
      </c>
      <c r="F188" s="65"/>
      <c r="G188" s="62"/>
      <c r="H188" s="57"/>
      <c r="I188" s="207"/>
    </row>
    <row r="189" spans="1:9" customFormat="1" x14ac:dyDescent="0.25">
      <c r="A189" s="40" t="s">
        <v>78</v>
      </c>
      <c r="B189" s="46"/>
      <c r="C189" s="47" t="s">
        <v>325</v>
      </c>
      <c r="D189" s="49" t="s">
        <v>15</v>
      </c>
      <c r="E189" s="50">
        <v>2</v>
      </c>
      <c r="F189" s="65"/>
      <c r="G189" s="62"/>
      <c r="H189" s="57"/>
      <c r="I189" s="207"/>
    </row>
    <row r="190" spans="1:9" customFormat="1" x14ac:dyDescent="0.25">
      <c r="A190" s="36" t="s">
        <v>16</v>
      </c>
      <c r="B190" s="52"/>
      <c r="C190" s="51" t="s">
        <v>328</v>
      </c>
      <c r="D190" s="38" t="s">
        <v>15</v>
      </c>
      <c r="E190" s="48">
        <v>2</v>
      </c>
      <c r="F190" s="66"/>
      <c r="G190" s="59"/>
      <c r="H190" s="60"/>
      <c r="I190" s="206"/>
    </row>
    <row r="191" spans="1:9" customFormat="1" ht="15.75" thickBot="1" x14ac:dyDescent="0.3">
      <c r="A191" s="75" t="s">
        <v>17</v>
      </c>
      <c r="B191" s="76"/>
      <c r="C191" s="77" t="s">
        <v>326</v>
      </c>
      <c r="D191" s="78" t="s">
        <v>15</v>
      </c>
      <c r="E191" s="102">
        <v>2</v>
      </c>
      <c r="F191" s="65"/>
      <c r="G191" s="62"/>
      <c r="H191" s="57"/>
      <c r="I191" s="207"/>
    </row>
    <row r="192" spans="1:9" customFormat="1" ht="15.75" thickBot="1" x14ac:dyDescent="0.3">
      <c r="A192" s="408" t="s">
        <v>448</v>
      </c>
      <c r="B192" s="410"/>
      <c r="C192" s="410"/>
      <c r="D192" s="410"/>
      <c r="E192" s="411"/>
      <c r="F192" s="93"/>
      <c r="G192" s="93"/>
      <c r="H192" s="93"/>
      <c r="I192" s="93"/>
    </row>
    <row r="193" spans="1:31" customFormat="1" x14ac:dyDescent="0.25">
      <c r="A193" s="36" t="s">
        <v>10</v>
      </c>
      <c r="B193" s="52"/>
      <c r="C193" s="51" t="s">
        <v>80</v>
      </c>
      <c r="D193" s="38" t="s">
        <v>12</v>
      </c>
      <c r="E193" s="39">
        <f>E139+E144</f>
        <v>455.9</v>
      </c>
      <c r="F193" s="186"/>
      <c r="G193" s="186"/>
      <c r="H193" s="187"/>
      <c r="I193" s="188"/>
    </row>
    <row r="194" spans="1:31" customFormat="1" x14ac:dyDescent="0.25">
      <c r="A194" s="36" t="s">
        <v>11</v>
      </c>
      <c r="B194" s="52"/>
      <c r="C194" s="51" t="s">
        <v>449</v>
      </c>
      <c r="D194" s="38" t="s">
        <v>12</v>
      </c>
      <c r="E194" s="39">
        <f>E70+E67+E73+E102+E132+E135+E178</f>
        <v>86.9</v>
      </c>
      <c r="F194" s="186"/>
      <c r="G194" s="186"/>
      <c r="H194" s="187"/>
      <c r="I194" s="188"/>
    </row>
    <row r="195" spans="1:31" customFormat="1" x14ac:dyDescent="0.25">
      <c r="A195" s="36" t="s">
        <v>39</v>
      </c>
      <c r="B195" s="52"/>
      <c r="C195" s="51" t="s">
        <v>452</v>
      </c>
      <c r="D195" s="38" t="s">
        <v>12</v>
      </c>
      <c r="E195" s="39">
        <f>E65+E95+E129+E174+E176</f>
        <v>36.700000000000003</v>
      </c>
      <c r="F195" s="186"/>
      <c r="G195" s="186"/>
      <c r="H195" s="187"/>
      <c r="I195" s="188"/>
    </row>
    <row r="196" spans="1:31" customFormat="1" x14ac:dyDescent="0.25">
      <c r="A196" s="36" t="s">
        <v>13</v>
      </c>
      <c r="B196" s="52"/>
      <c r="C196" s="51" t="s">
        <v>450</v>
      </c>
      <c r="D196" s="38" t="s">
        <v>12</v>
      </c>
      <c r="E196" s="39">
        <f>E193</f>
        <v>455.9</v>
      </c>
      <c r="F196" s="186"/>
      <c r="G196" s="186"/>
      <c r="H196" s="187"/>
      <c r="I196" s="188"/>
    </row>
    <row r="197" spans="1:31" customFormat="1" x14ac:dyDescent="0.25">
      <c r="A197" s="36" t="s">
        <v>42</v>
      </c>
      <c r="B197" s="52"/>
      <c r="C197" s="51" t="s">
        <v>451</v>
      </c>
      <c r="D197" s="38" t="s">
        <v>12</v>
      </c>
      <c r="E197" s="39">
        <f>E194</f>
        <v>86.9</v>
      </c>
      <c r="F197" s="186"/>
      <c r="G197" s="186"/>
      <c r="H197" s="187"/>
      <c r="I197" s="188"/>
    </row>
    <row r="198" spans="1:31" customFormat="1" x14ac:dyDescent="0.25">
      <c r="A198" s="36" t="s">
        <v>45</v>
      </c>
      <c r="B198" s="52"/>
      <c r="C198" s="51" t="s">
        <v>453</v>
      </c>
      <c r="D198" s="38" t="s">
        <v>12</v>
      </c>
      <c r="E198" s="39">
        <f>E195</f>
        <v>36.700000000000003</v>
      </c>
      <c r="F198" s="186"/>
      <c r="G198" s="186"/>
      <c r="H198" s="187"/>
      <c r="I198" s="188"/>
    </row>
    <row r="199" spans="1:31" x14ac:dyDescent="0.25">
      <c r="A199" s="2"/>
      <c r="B199" s="6"/>
      <c r="C199" s="2"/>
      <c r="D199" s="2"/>
      <c r="E199" s="2"/>
    </row>
    <row r="200" spans="1:31" ht="15.75" customHeight="1" x14ac:dyDescent="0.25">
      <c r="A200" s="18" t="s">
        <v>30</v>
      </c>
      <c r="B200" s="29"/>
      <c r="C200" s="29" t="s">
        <v>31</v>
      </c>
      <c r="D200" s="29"/>
      <c r="E200" s="29"/>
      <c r="F200" s="29"/>
      <c r="G200" s="29"/>
      <c r="H200" s="29"/>
      <c r="I200" s="18"/>
      <c r="J200" s="18"/>
      <c r="K200" s="18"/>
      <c r="L200" s="18"/>
      <c r="M200" s="18"/>
      <c r="N200" s="18"/>
      <c r="O200" s="19"/>
      <c r="P200" s="20"/>
      <c r="Q200" s="21"/>
      <c r="R200" s="21"/>
      <c r="S200" s="20"/>
      <c r="T200" s="21"/>
      <c r="U200" s="21"/>
      <c r="V200" s="20"/>
      <c r="W200" s="21"/>
      <c r="X200" s="21"/>
      <c r="Y200" s="20"/>
      <c r="Z200" s="21"/>
      <c r="AA200" s="21"/>
      <c r="AB200" s="20"/>
      <c r="AC200" s="22"/>
      <c r="AD200" s="22"/>
      <c r="AE200" s="23"/>
    </row>
    <row r="201" spans="1:31" ht="15.75" customHeight="1" x14ac:dyDescent="0.25">
      <c r="A201" s="24"/>
      <c r="B201" s="30"/>
      <c r="C201" s="30"/>
      <c r="D201" s="30"/>
      <c r="E201" s="30"/>
      <c r="F201" s="31"/>
      <c r="G201" s="31"/>
      <c r="H201" s="31"/>
      <c r="I201" s="26"/>
      <c r="J201" s="26"/>
      <c r="K201" s="26"/>
      <c r="L201" s="26"/>
      <c r="M201" s="26"/>
      <c r="N201" s="26"/>
      <c r="O201" s="26"/>
      <c r="P201" s="25"/>
      <c r="Q201" s="25"/>
      <c r="R201" s="25"/>
      <c r="S201" s="25"/>
      <c r="T201" s="25"/>
      <c r="U201" s="27"/>
      <c r="V201" s="28"/>
      <c r="W201" s="28"/>
      <c r="X201" s="28"/>
      <c r="Y201" s="28"/>
      <c r="Z201" s="28"/>
      <c r="AA201" s="28"/>
      <c r="AB201" s="22"/>
      <c r="AC201" s="22"/>
      <c r="AD201" s="22"/>
      <c r="AE201" s="22"/>
    </row>
    <row r="202" spans="1:31" ht="15.75" customHeight="1" x14ac:dyDescent="0.25">
      <c r="A202" s="18" t="s">
        <v>145</v>
      </c>
      <c r="B202" s="29"/>
      <c r="C202" s="29" t="s">
        <v>146</v>
      </c>
      <c r="D202" s="29"/>
      <c r="E202" s="29"/>
      <c r="F202" s="31"/>
      <c r="G202" s="31"/>
      <c r="H202" s="31"/>
      <c r="I202" s="26"/>
      <c r="J202" s="26"/>
      <c r="K202" s="26"/>
      <c r="L202" s="26"/>
      <c r="M202" s="26"/>
      <c r="N202" s="26"/>
      <c r="O202" s="26"/>
      <c r="P202" s="25"/>
      <c r="Q202" s="25"/>
      <c r="R202" s="25"/>
      <c r="S202" s="25"/>
      <c r="T202" s="25"/>
      <c r="U202" s="27"/>
      <c r="V202" s="28"/>
      <c r="W202" s="28"/>
      <c r="X202" s="28"/>
      <c r="Y202" s="28"/>
      <c r="Z202" s="28"/>
      <c r="AA202" s="28"/>
      <c r="AB202" s="20"/>
      <c r="AC202" s="22"/>
      <c r="AD202" s="22"/>
      <c r="AE202" s="23"/>
    </row>
  </sheetData>
  <autoFilter ref="A14:E14" xr:uid="{2CEBBF08-7017-4F0E-BCF6-C10BDC34B791}"/>
  <mergeCells count="9">
    <mergeCell ref="A192:E192"/>
    <mergeCell ref="A10:E10"/>
    <mergeCell ref="A11:E11"/>
    <mergeCell ref="A12:A13"/>
    <mergeCell ref="C12:C13"/>
    <mergeCell ref="D12:D13"/>
    <mergeCell ref="E12:E13"/>
    <mergeCell ref="A15:E15"/>
    <mergeCell ref="A126:E126"/>
  </mergeCells>
  <phoneticPr fontId="9" type="noConversion"/>
  <conditionalFormatting sqref="U200:AE202">
    <cfRule type="cellIs" dxfId="6" priority="1" operator="lessThan">
      <formula>0</formula>
    </cfRule>
  </conditionalFormatting>
  <pageMargins left="0.31496062992125984" right="0.31496062992125984" top="0.55118110236220474" bottom="0.35433070866141736" header="0.31496062992125984" footer="0.31496062992125984"/>
  <pageSetup paperSize="9" scale="74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F8F3C-6335-4612-B7A8-B03A4FE668F2}">
  <sheetPr>
    <tabColor rgb="FFFF0000"/>
    <pageSetUpPr fitToPage="1"/>
  </sheetPr>
  <dimension ref="A1:T154"/>
  <sheetViews>
    <sheetView view="pageBreakPreview" zoomScale="120" zoomScaleNormal="100" zoomScaleSheetLayoutView="120" workbookViewId="0">
      <selection activeCell="A11" sqref="A11:T12"/>
    </sheetView>
  </sheetViews>
  <sheetFormatPr defaultRowHeight="12.75" outlineLevelCol="1" x14ac:dyDescent="0.25"/>
  <cols>
    <col min="1" max="1" width="6.85546875" style="130" customWidth="1"/>
    <col min="2" max="2" width="12.28515625" style="130" customWidth="1"/>
    <col min="3" max="3" width="62.5703125" style="130" customWidth="1"/>
    <col min="4" max="4" width="6" style="132" customWidth="1"/>
    <col min="5" max="5" width="12.85546875" style="130" customWidth="1"/>
    <col min="6" max="11" width="6.7109375" style="130" hidden="1" customWidth="1" outlineLevel="1"/>
    <col min="12" max="13" width="7" style="130" hidden="1" customWidth="1" outlineLevel="1"/>
    <col min="14" max="15" width="6.7109375" style="130" hidden="1" customWidth="1" outlineLevel="1"/>
    <col min="16" max="19" width="7" style="130" hidden="1" customWidth="1" outlineLevel="1"/>
    <col min="20" max="20" width="39.5703125" style="131" customWidth="1" collapsed="1"/>
    <col min="21" max="16384" width="9.140625" style="130"/>
  </cols>
  <sheetData>
    <row r="1" spans="1:20" s="182" customFormat="1" ht="15" customHeight="1" x14ac:dyDescent="0.25">
      <c r="A1" s="185"/>
      <c r="B1" s="185"/>
      <c r="C1" s="185"/>
      <c r="D1" s="185"/>
      <c r="E1" s="184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</row>
    <row r="2" spans="1:20" s="176" customFormat="1" ht="15" customHeight="1" x14ac:dyDescent="0.25">
      <c r="A2" s="181" t="s">
        <v>25</v>
      </c>
      <c r="B2" s="181"/>
      <c r="C2" s="181"/>
      <c r="D2" s="181"/>
      <c r="E2" s="177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200" t="s">
        <v>24</v>
      </c>
    </row>
    <row r="3" spans="1:20" s="176" customFormat="1" ht="15" customHeight="1" x14ac:dyDescent="0.25">
      <c r="A3" s="180" t="s">
        <v>126</v>
      </c>
      <c r="B3" s="180"/>
      <c r="C3" s="180"/>
      <c r="D3" s="180"/>
      <c r="E3" s="177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97" t="s">
        <v>26</v>
      </c>
    </row>
    <row r="4" spans="1:20" s="176" customFormat="1" ht="15" customHeight="1" x14ac:dyDescent="0.25">
      <c r="A4" s="181" t="s">
        <v>27</v>
      </c>
      <c r="B4" s="181"/>
      <c r="C4" s="181"/>
      <c r="D4" s="181"/>
      <c r="E4" s="177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99"/>
    </row>
    <row r="5" spans="1:20" s="176" customFormat="1" ht="15" customHeight="1" x14ac:dyDescent="0.25">
      <c r="A5" s="180" t="s">
        <v>125</v>
      </c>
      <c r="B5" s="180"/>
      <c r="C5" s="180"/>
      <c r="D5" s="180"/>
      <c r="E5" s="177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97" t="s">
        <v>28</v>
      </c>
    </row>
    <row r="6" spans="1:20" s="176" customFormat="1" ht="15" customHeight="1" x14ac:dyDescent="0.25">
      <c r="A6" s="180" t="s">
        <v>124</v>
      </c>
      <c r="B6" s="180"/>
      <c r="C6" s="180"/>
      <c r="D6" s="180"/>
      <c r="E6" s="177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4"/>
      <c r="T6" s="198"/>
    </row>
    <row r="7" spans="1:20" s="176" customFormat="1" ht="15" customHeight="1" x14ac:dyDescent="0.25">
      <c r="A7" s="180" t="s">
        <v>123</v>
      </c>
      <c r="B7" s="180"/>
      <c r="C7" s="180"/>
      <c r="D7" s="180"/>
      <c r="E7" s="177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97" t="s">
        <v>456</v>
      </c>
    </row>
    <row r="8" spans="1:20" s="176" customFormat="1" ht="15" customHeight="1" x14ac:dyDescent="0.4">
      <c r="A8" s="179"/>
      <c r="B8" s="179"/>
      <c r="C8" s="179"/>
      <c r="D8" s="179"/>
      <c r="E8" s="177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97"/>
    </row>
    <row r="9" spans="1:20" s="176" customFormat="1" ht="15" customHeight="1" x14ac:dyDescent="0.4">
      <c r="A9" s="179"/>
      <c r="B9" s="179"/>
      <c r="C9" s="179"/>
      <c r="D9" s="179"/>
      <c r="E9" s="177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97"/>
    </row>
    <row r="10" spans="1:20" s="176" customFormat="1" ht="15" customHeight="1" x14ac:dyDescent="0.25">
      <c r="A10" s="178"/>
      <c r="B10" s="178"/>
      <c r="C10" s="178"/>
      <c r="D10" s="178"/>
      <c r="E10" s="177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97" t="s">
        <v>29</v>
      </c>
    </row>
    <row r="11" spans="1:20" s="176" customFormat="1" ht="15" customHeight="1" x14ac:dyDescent="0.25">
      <c r="A11" s="425" t="s">
        <v>488</v>
      </c>
      <c r="B11" s="425"/>
      <c r="C11" s="425"/>
      <c r="D11" s="425"/>
      <c r="E11" s="425"/>
      <c r="F11" s="425"/>
      <c r="G11" s="425"/>
      <c r="H11" s="425"/>
      <c r="I11" s="425"/>
      <c r="J11" s="425"/>
      <c r="K11" s="425"/>
      <c r="L11" s="425"/>
      <c r="M11" s="425"/>
      <c r="N11" s="425"/>
      <c r="O11" s="425"/>
      <c r="P11" s="425"/>
      <c r="Q11" s="425"/>
      <c r="R11" s="425"/>
      <c r="S11" s="425"/>
      <c r="T11" s="425"/>
    </row>
    <row r="12" spans="1:20" s="176" customFormat="1" ht="15" customHeight="1" x14ac:dyDescent="0.25">
      <c r="A12" s="425"/>
      <c r="B12" s="425"/>
      <c r="C12" s="425"/>
      <c r="D12" s="425"/>
      <c r="E12" s="425"/>
      <c r="F12" s="425"/>
      <c r="G12" s="425"/>
      <c r="H12" s="425"/>
      <c r="I12" s="425"/>
      <c r="J12" s="425"/>
      <c r="K12" s="425"/>
      <c r="L12" s="425"/>
      <c r="M12" s="425"/>
      <c r="N12" s="425"/>
      <c r="O12" s="425"/>
      <c r="P12" s="425"/>
      <c r="Q12" s="425"/>
      <c r="R12" s="425"/>
      <c r="S12" s="425"/>
      <c r="T12" s="425"/>
    </row>
    <row r="13" spans="1:20" s="176" customFormat="1" ht="47.25" customHeight="1" x14ac:dyDescent="0.25">
      <c r="A13" s="426" t="s">
        <v>150</v>
      </c>
      <c r="B13" s="426"/>
      <c r="C13" s="427"/>
      <c r="D13" s="427"/>
      <c r="E13" s="427"/>
      <c r="F13" s="427"/>
      <c r="G13" s="427"/>
      <c r="H13" s="427"/>
      <c r="I13" s="427"/>
      <c r="J13" s="427"/>
      <c r="K13" s="427"/>
      <c r="L13" s="427"/>
      <c r="M13" s="427"/>
      <c r="N13" s="427"/>
      <c r="O13" s="427"/>
      <c r="P13" s="427"/>
      <c r="Q13" s="427"/>
      <c r="R13" s="427"/>
      <c r="S13" s="427"/>
      <c r="T13" s="427"/>
    </row>
    <row r="14" spans="1:20" s="176" customFormat="1" ht="15" customHeight="1" thickBot="1" x14ac:dyDescent="0.3">
      <c r="A14" s="201"/>
      <c r="B14" s="201"/>
      <c r="C14" s="428"/>
      <c r="D14" s="428"/>
      <c r="E14" s="428"/>
      <c r="F14" s="428"/>
      <c r="G14" s="428"/>
      <c r="H14" s="428"/>
      <c r="I14" s="428"/>
      <c r="J14" s="428"/>
      <c r="K14" s="428"/>
      <c r="L14" s="428"/>
      <c r="M14" s="428"/>
      <c r="N14" s="428"/>
      <c r="O14" s="428"/>
      <c r="P14" s="428"/>
      <c r="Q14" s="428"/>
      <c r="R14" s="428"/>
      <c r="S14" s="428"/>
      <c r="T14" s="428"/>
    </row>
    <row r="15" spans="1:20" s="174" customFormat="1" ht="15" customHeight="1" x14ac:dyDescent="0.25">
      <c r="A15" s="429" t="s">
        <v>122</v>
      </c>
      <c r="B15" s="432" t="s">
        <v>121</v>
      </c>
      <c r="C15" s="422" t="s">
        <v>120</v>
      </c>
      <c r="D15" s="422" t="s">
        <v>119</v>
      </c>
      <c r="E15" s="422" t="s">
        <v>118</v>
      </c>
      <c r="F15" s="422" t="s">
        <v>117</v>
      </c>
      <c r="G15" s="422" t="s">
        <v>116</v>
      </c>
      <c r="H15" s="422" t="s">
        <v>115</v>
      </c>
      <c r="I15" s="422" t="s">
        <v>114</v>
      </c>
      <c r="J15" s="422" t="s">
        <v>113</v>
      </c>
      <c r="K15" s="422" t="s">
        <v>112</v>
      </c>
      <c r="L15" s="422" t="s">
        <v>111</v>
      </c>
      <c r="M15" s="422" t="s">
        <v>110</v>
      </c>
      <c r="N15" s="422" t="s">
        <v>109</v>
      </c>
      <c r="O15" s="422" t="s">
        <v>108</v>
      </c>
      <c r="P15" s="422" t="s">
        <v>107</v>
      </c>
      <c r="Q15" s="422" t="s">
        <v>106</v>
      </c>
      <c r="R15" s="422" t="s">
        <v>105</v>
      </c>
      <c r="S15" s="422" t="s">
        <v>104</v>
      </c>
      <c r="T15" s="435" t="s">
        <v>141</v>
      </c>
    </row>
    <row r="16" spans="1:20" s="174" customFormat="1" ht="15" customHeight="1" x14ac:dyDescent="0.25">
      <c r="A16" s="430"/>
      <c r="B16" s="433"/>
      <c r="C16" s="423"/>
      <c r="D16" s="423"/>
      <c r="E16" s="423"/>
      <c r="F16" s="423"/>
      <c r="G16" s="423"/>
      <c r="H16" s="423"/>
      <c r="I16" s="423"/>
      <c r="J16" s="423"/>
      <c r="K16" s="423"/>
      <c r="L16" s="423"/>
      <c r="M16" s="423"/>
      <c r="N16" s="423"/>
      <c r="O16" s="423"/>
      <c r="P16" s="423"/>
      <c r="Q16" s="423"/>
      <c r="R16" s="423"/>
      <c r="S16" s="423"/>
      <c r="T16" s="436"/>
    </row>
    <row r="17" spans="1:20" s="174" customFormat="1" ht="36" customHeight="1" x14ac:dyDescent="0.25">
      <c r="A17" s="430"/>
      <c r="B17" s="433"/>
      <c r="C17" s="423"/>
      <c r="D17" s="423"/>
      <c r="E17" s="423"/>
      <c r="F17" s="423"/>
      <c r="G17" s="423"/>
      <c r="H17" s="423"/>
      <c r="I17" s="423"/>
      <c r="J17" s="423"/>
      <c r="K17" s="423"/>
      <c r="L17" s="423"/>
      <c r="M17" s="423"/>
      <c r="N17" s="423"/>
      <c r="O17" s="423"/>
      <c r="P17" s="423"/>
      <c r="Q17" s="423"/>
      <c r="R17" s="423"/>
      <c r="S17" s="423"/>
      <c r="T17" s="436"/>
    </row>
    <row r="18" spans="1:20" s="174" customFormat="1" ht="68.25" customHeight="1" thickBot="1" x14ac:dyDescent="0.3">
      <c r="A18" s="431"/>
      <c r="B18" s="434"/>
      <c r="C18" s="424"/>
      <c r="D18" s="424"/>
      <c r="E18" s="424"/>
      <c r="F18" s="424"/>
      <c r="G18" s="424"/>
      <c r="H18" s="424"/>
      <c r="I18" s="424"/>
      <c r="J18" s="424"/>
      <c r="K18" s="424"/>
      <c r="L18" s="424"/>
      <c r="M18" s="424"/>
      <c r="N18" s="424"/>
      <c r="O18" s="424"/>
      <c r="P18" s="424"/>
      <c r="Q18" s="424"/>
      <c r="R18" s="424"/>
      <c r="S18" s="424"/>
      <c r="T18" s="175" t="s">
        <v>103</v>
      </c>
    </row>
    <row r="19" spans="1:20" s="174" customFormat="1" ht="14.25" thickBot="1" x14ac:dyDescent="0.3">
      <c r="A19" s="443" t="s">
        <v>489</v>
      </c>
      <c r="B19" s="444"/>
      <c r="C19" s="444"/>
      <c r="D19" s="444"/>
      <c r="E19" s="444"/>
      <c r="F19" s="444"/>
      <c r="G19" s="444"/>
      <c r="H19" s="444"/>
      <c r="I19" s="444"/>
      <c r="J19" s="444"/>
      <c r="K19" s="444"/>
      <c r="L19" s="444"/>
      <c r="M19" s="444"/>
      <c r="N19" s="444"/>
      <c r="O19" s="444"/>
      <c r="P19" s="444"/>
      <c r="Q19" s="444"/>
      <c r="R19" s="444"/>
      <c r="S19" s="444"/>
      <c r="T19" s="445"/>
    </row>
    <row r="20" spans="1:20" s="174" customFormat="1" ht="13.5" x14ac:dyDescent="0.25">
      <c r="A20" s="446" t="s">
        <v>140</v>
      </c>
      <c r="B20" s="447"/>
      <c r="C20" s="447"/>
      <c r="D20" s="447"/>
      <c r="E20" s="447"/>
      <c r="F20" s="447"/>
      <c r="G20" s="447"/>
      <c r="H20" s="447"/>
      <c r="I20" s="447"/>
      <c r="J20" s="447"/>
      <c r="K20" s="447"/>
      <c r="L20" s="447"/>
      <c r="M20" s="447"/>
      <c r="N20" s="447"/>
      <c r="O20" s="447"/>
      <c r="P20" s="447"/>
      <c r="Q20" s="447"/>
      <c r="R20" s="447"/>
      <c r="S20" s="447"/>
      <c r="T20" s="448"/>
    </row>
    <row r="21" spans="1:20" x14ac:dyDescent="0.25">
      <c r="A21" s="202" t="s">
        <v>10</v>
      </c>
      <c r="B21" s="149"/>
      <c r="C21" s="152" t="s">
        <v>148</v>
      </c>
      <c r="D21" s="151" t="s">
        <v>7</v>
      </c>
      <c r="E21" s="150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8">
        <v>182.59</v>
      </c>
    </row>
    <row r="22" spans="1:20" x14ac:dyDescent="0.25">
      <c r="A22" s="202" t="s">
        <v>11</v>
      </c>
      <c r="B22" s="149"/>
      <c r="C22" s="152" t="s">
        <v>149</v>
      </c>
      <c r="D22" s="151" t="s">
        <v>7</v>
      </c>
      <c r="E22" s="150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8">
        <v>6</v>
      </c>
    </row>
    <row r="23" spans="1:20" ht="13.5" thickBot="1" x14ac:dyDescent="0.3">
      <c r="A23" s="203" t="s">
        <v>39</v>
      </c>
      <c r="B23" s="155"/>
      <c r="C23" s="158" t="s">
        <v>250</v>
      </c>
      <c r="D23" s="157" t="s">
        <v>273</v>
      </c>
      <c r="E23" s="156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4">
        <v>0.18</v>
      </c>
    </row>
    <row r="24" spans="1:20" ht="13.5" x14ac:dyDescent="0.25">
      <c r="A24" s="457" t="s">
        <v>446</v>
      </c>
      <c r="B24" s="458"/>
      <c r="C24" s="458"/>
      <c r="D24" s="458"/>
      <c r="E24" s="458"/>
      <c r="F24" s="458"/>
      <c r="G24" s="458"/>
      <c r="H24" s="458"/>
      <c r="I24" s="458"/>
      <c r="J24" s="458"/>
      <c r="K24" s="458"/>
      <c r="L24" s="458"/>
      <c r="M24" s="458"/>
      <c r="N24" s="458"/>
      <c r="O24" s="458"/>
      <c r="P24" s="458"/>
      <c r="Q24" s="458"/>
      <c r="R24" s="458"/>
      <c r="S24" s="458"/>
      <c r="T24" s="459"/>
    </row>
    <row r="25" spans="1:20" x14ac:dyDescent="0.25">
      <c r="A25" s="202" t="s">
        <v>10</v>
      </c>
      <c r="B25" s="149"/>
      <c r="C25" s="152" t="s">
        <v>260</v>
      </c>
      <c r="D25" s="151" t="s">
        <v>15</v>
      </c>
      <c r="E25" s="150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8">
        <v>4</v>
      </c>
    </row>
    <row r="26" spans="1:20" x14ac:dyDescent="0.25">
      <c r="A26" s="202" t="s">
        <v>11</v>
      </c>
      <c r="B26" s="149"/>
      <c r="C26" s="152" t="s">
        <v>154</v>
      </c>
      <c r="D26" s="151" t="s">
        <v>15</v>
      </c>
      <c r="E26" s="150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8">
        <v>3</v>
      </c>
    </row>
    <row r="27" spans="1:20" x14ac:dyDescent="0.25">
      <c r="A27" s="202" t="s">
        <v>39</v>
      </c>
      <c r="B27" s="149"/>
      <c r="C27" s="152" t="s">
        <v>203</v>
      </c>
      <c r="D27" s="151" t="s">
        <v>15</v>
      </c>
      <c r="E27" s="150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8">
        <v>1</v>
      </c>
    </row>
    <row r="28" spans="1:20" ht="13.5" thickBot="1" x14ac:dyDescent="0.3">
      <c r="A28" s="165" t="s">
        <v>13</v>
      </c>
      <c r="B28" s="143"/>
      <c r="C28" s="146" t="s">
        <v>219</v>
      </c>
      <c r="D28" s="145" t="s">
        <v>15</v>
      </c>
      <c r="E28" s="144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2">
        <v>3</v>
      </c>
    </row>
    <row r="29" spans="1:20" ht="13.5" x14ac:dyDescent="0.25">
      <c r="A29" s="446" t="s">
        <v>139</v>
      </c>
      <c r="B29" s="447"/>
      <c r="C29" s="447"/>
      <c r="D29" s="447"/>
      <c r="E29" s="447"/>
      <c r="F29" s="447"/>
      <c r="G29" s="447"/>
      <c r="H29" s="447"/>
      <c r="I29" s="447"/>
      <c r="J29" s="447"/>
      <c r="K29" s="447"/>
      <c r="L29" s="447"/>
      <c r="M29" s="447"/>
      <c r="N29" s="447"/>
      <c r="O29" s="447"/>
      <c r="P29" s="447"/>
      <c r="Q29" s="447"/>
      <c r="R29" s="447"/>
      <c r="S29" s="447"/>
      <c r="T29" s="448"/>
    </row>
    <row r="30" spans="1:20" s="131" customFormat="1" ht="15.75" x14ac:dyDescent="0.25">
      <c r="A30" s="173" t="s">
        <v>10</v>
      </c>
      <c r="B30" s="172"/>
      <c r="C30" s="152" t="s">
        <v>149</v>
      </c>
      <c r="D30" s="151" t="s">
        <v>7</v>
      </c>
      <c r="E30" s="171"/>
      <c r="F30" s="170"/>
      <c r="G30" s="170"/>
      <c r="H30" s="169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49"/>
      <c r="T30" s="167">
        <v>12</v>
      </c>
    </row>
    <row r="31" spans="1:20" x14ac:dyDescent="0.25">
      <c r="A31" s="202" t="s">
        <v>11</v>
      </c>
      <c r="B31" s="149"/>
      <c r="C31" s="152" t="s">
        <v>445</v>
      </c>
      <c r="D31" s="151" t="s">
        <v>15</v>
      </c>
      <c r="E31" s="150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8">
        <v>8</v>
      </c>
    </row>
    <row r="32" spans="1:20" x14ac:dyDescent="0.25">
      <c r="A32" s="202" t="s">
        <v>50</v>
      </c>
      <c r="B32" s="149"/>
      <c r="C32" s="152" t="s">
        <v>142</v>
      </c>
      <c r="D32" s="151" t="s">
        <v>15</v>
      </c>
      <c r="E32" s="150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8">
        <v>8</v>
      </c>
    </row>
    <row r="33" spans="1:20" x14ac:dyDescent="0.25">
      <c r="A33" s="202" t="s">
        <v>51</v>
      </c>
      <c r="B33" s="149"/>
      <c r="C33" s="152" t="s">
        <v>444</v>
      </c>
      <c r="D33" s="151" t="s">
        <v>15</v>
      </c>
      <c r="E33" s="150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8">
        <v>2</v>
      </c>
    </row>
    <row r="34" spans="1:20" x14ac:dyDescent="0.25">
      <c r="A34" s="202" t="s">
        <v>60</v>
      </c>
      <c r="B34" s="149"/>
      <c r="C34" s="152" t="s">
        <v>443</v>
      </c>
      <c r="D34" s="151" t="s">
        <v>15</v>
      </c>
      <c r="E34" s="150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8">
        <v>17</v>
      </c>
    </row>
    <row r="35" spans="1:20" x14ac:dyDescent="0.25">
      <c r="A35" s="202" t="s">
        <v>62</v>
      </c>
      <c r="B35" s="149"/>
      <c r="C35" s="152" t="s">
        <v>442</v>
      </c>
      <c r="D35" s="150" t="s">
        <v>15</v>
      </c>
      <c r="E35" s="150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8">
        <v>8</v>
      </c>
    </row>
    <row r="36" spans="1:20" x14ac:dyDescent="0.25">
      <c r="A36" s="202" t="s">
        <v>64</v>
      </c>
      <c r="B36" s="149"/>
      <c r="C36" s="152" t="s">
        <v>441</v>
      </c>
      <c r="D36" s="151" t="s">
        <v>15</v>
      </c>
      <c r="E36" s="150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8">
        <v>27</v>
      </c>
    </row>
    <row r="37" spans="1:20" x14ac:dyDescent="0.25">
      <c r="A37" s="202" t="s">
        <v>65</v>
      </c>
      <c r="B37" s="149"/>
      <c r="C37" s="152" t="s">
        <v>220</v>
      </c>
      <c r="D37" s="151" t="s">
        <v>15</v>
      </c>
      <c r="E37" s="150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8">
        <v>72</v>
      </c>
    </row>
    <row r="38" spans="1:20" x14ac:dyDescent="0.25">
      <c r="A38" s="202" t="s">
        <v>39</v>
      </c>
      <c r="B38" s="149"/>
      <c r="C38" s="152" t="s">
        <v>183</v>
      </c>
      <c r="D38" s="151" t="s">
        <v>102</v>
      </c>
      <c r="E38" s="150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8">
        <v>31.43</v>
      </c>
    </row>
    <row r="39" spans="1:20" x14ac:dyDescent="0.25">
      <c r="A39" s="202" t="s">
        <v>13</v>
      </c>
      <c r="B39" s="149"/>
      <c r="C39" s="152" t="s">
        <v>440</v>
      </c>
      <c r="D39" s="151" t="s">
        <v>15</v>
      </c>
      <c r="E39" s="150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8">
        <v>3</v>
      </c>
    </row>
    <row r="40" spans="1:20" x14ac:dyDescent="0.25">
      <c r="A40" s="202" t="s">
        <v>14</v>
      </c>
      <c r="B40" s="149"/>
      <c r="C40" s="152" t="s">
        <v>221</v>
      </c>
      <c r="D40" s="151" t="s">
        <v>15</v>
      </c>
      <c r="E40" s="150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8">
        <v>3</v>
      </c>
    </row>
    <row r="41" spans="1:20" x14ac:dyDescent="0.25">
      <c r="A41" s="202" t="s">
        <v>73</v>
      </c>
      <c r="B41" s="149"/>
      <c r="C41" s="152" t="s">
        <v>222</v>
      </c>
      <c r="D41" s="151" t="s">
        <v>15</v>
      </c>
      <c r="E41" s="150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  <c r="Q41" s="149"/>
      <c r="R41" s="149"/>
      <c r="S41" s="149"/>
      <c r="T41" s="148">
        <v>3</v>
      </c>
    </row>
    <row r="42" spans="1:20" x14ac:dyDescent="0.25">
      <c r="A42" s="202" t="s">
        <v>74</v>
      </c>
      <c r="B42" s="149"/>
      <c r="C42" s="152" t="s">
        <v>71</v>
      </c>
      <c r="D42" s="151" t="s">
        <v>15</v>
      </c>
      <c r="E42" s="150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148">
        <v>9</v>
      </c>
    </row>
    <row r="43" spans="1:20" x14ac:dyDescent="0.25">
      <c r="A43" s="202" t="s">
        <v>143</v>
      </c>
      <c r="B43" s="149"/>
      <c r="C43" s="166" t="s">
        <v>72</v>
      </c>
      <c r="D43" s="151" t="s">
        <v>15</v>
      </c>
      <c r="E43" s="150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8">
        <v>6</v>
      </c>
    </row>
    <row r="44" spans="1:20" x14ac:dyDescent="0.25">
      <c r="A44" s="202" t="s">
        <v>76</v>
      </c>
      <c r="B44" s="149"/>
      <c r="C44" s="152" t="s">
        <v>66</v>
      </c>
      <c r="D44" s="151" t="s">
        <v>15</v>
      </c>
      <c r="E44" s="150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148">
        <v>3</v>
      </c>
    </row>
    <row r="45" spans="1:20" x14ac:dyDescent="0.25">
      <c r="A45" s="202" t="s">
        <v>42</v>
      </c>
      <c r="B45" s="149"/>
      <c r="C45" s="152" t="s">
        <v>239</v>
      </c>
      <c r="D45" s="151" t="s">
        <v>102</v>
      </c>
      <c r="E45" s="150"/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149"/>
      <c r="Q45" s="149"/>
      <c r="R45" s="149"/>
      <c r="S45" s="149"/>
      <c r="T45" s="148">
        <v>55.1</v>
      </c>
    </row>
    <row r="46" spans="1:20" ht="13.5" thickBot="1" x14ac:dyDescent="0.3">
      <c r="A46" s="203" t="s">
        <v>45</v>
      </c>
      <c r="B46" s="155"/>
      <c r="C46" s="158" t="s">
        <v>238</v>
      </c>
      <c r="D46" s="157" t="s">
        <v>102</v>
      </c>
      <c r="E46" s="156"/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4">
        <v>55.1</v>
      </c>
    </row>
    <row r="47" spans="1:20" ht="13.5" x14ac:dyDescent="0.25">
      <c r="A47" s="457" t="s">
        <v>432</v>
      </c>
      <c r="B47" s="458"/>
      <c r="C47" s="458"/>
      <c r="D47" s="458"/>
      <c r="E47" s="458"/>
      <c r="F47" s="458"/>
      <c r="G47" s="458"/>
      <c r="H47" s="458"/>
      <c r="I47" s="458"/>
      <c r="J47" s="458"/>
      <c r="K47" s="458"/>
      <c r="L47" s="458"/>
      <c r="M47" s="458"/>
      <c r="N47" s="458"/>
      <c r="O47" s="458"/>
      <c r="P47" s="458"/>
      <c r="Q47" s="458"/>
      <c r="R47" s="458"/>
      <c r="S47" s="458"/>
      <c r="T47" s="459"/>
    </row>
    <row r="48" spans="1:20" x14ac:dyDescent="0.25">
      <c r="A48" s="202" t="s">
        <v>10</v>
      </c>
      <c r="B48" s="149"/>
      <c r="C48" s="152" t="s">
        <v>209</v>
      </c>
      <c r="D48" s="151" t="s">
        <v>15</v>
      </c>
      <c r="E48" s="150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49"/>
      <c r="S48" s="149"/>
      <c r="T48" s="148">
        <v>3</v>
      </c>
    </row>
    <row r="49" spans="1:20" x14ac:dyDescent="0.25">
      <c r="A49" s="202" t="s">
        <v>11</v>
      </c>
      <c r="B49" s="149"/>
      <c r="C49" s="152" t="s">
        <v>210</v>
      </c>
      <c r="D49" s="151" t="s">
        <v>15</v>
      </c>
      <c r="E49" s="150"/>
      <c r="F49" s="149"/>
      <c r="G49" s="149"/>
      <c r="H49" s="149"/>
      <c r="I49" s="149"/>
      <c r="J49" s="149"/>
      <c r="K49" s="149"/>
      <c r="L49" s="149"/>
      <c r="M49" s="149"/>
      <c r="N49" s="149"/>
      <c r="O49" s="149"/>
      <c r="P49" s="149"/>
      <c r="Q49" s="149"/>
      <c r="R49" s="149"/>
      <c r="S49" s="149"/>
      <c r="T49" s="148">
        <v>9</v>
      </c>
    </row>
    <row r="50" spans="1:20" x14ac:dyDescent="0.25">
      <c r="A50" s="202" t="s">
        <v>39</v>
      </c>
      <c r="B50" s="149"/>
      <c r="C50" s="152" t="s">
        <v>211</v>
      </c>
      <c r="D50" s="151" t="s">
        <v>15</v>
      </c>
      <c r="E50" s="150"/>
      <c r="F50" s="149"/>
      <c r="G50" s="149"/>
      <c r="H50" s="149"/>
      <c r="I50" s="149"/>
      <c r="J50" s="149"/>
      <c r="K50" s="149"/>
      <c r="L50" s="149"/>
      <c r="M50" s="149"/>
      <c r="N50" s="149"/>
      <c r="O50" s="149"/>
      <c r="P50" s="149"/>
      <c r="Q50" s="149"/>
      <c r="R50" s="149"/>
      <c r="S50" s="149"/>
      <c r="T50" s="148">
        <v>3</v>
      </c>
    </row>
    <row r="51" spans="1:20" ht="13.5" thickBot="1" x14ac:dyDescent="0.3">
      <c r="A51" s="165" t="s">
        <v>13</v>
      </c>
      <c r="B51" s="143"/>
      <c r="C51" s="146" t="s">
        <v>237</v>
      </c>
      <c r="D51" s="145" t="s">
        <v>15</v>
      </c>
      <c r="E51" s="144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3"/>
      <c r="R51" s="143"/>
      <c r="S51" s="143"/>
      <c r="T51" s="142">
        <v>3</v>
      </c>
    </row>
    <row r="52" spans="1:20" ht="13.5" x14ac:dyDescent="0.25">
      <c r="A52" s="446" t="s">
        <v>439</v>
      </c>
      <c r="B52" s="447"/>
      <c r="C52" s="447"/>
      <c r="D52" s="447"/>
      <c r="E52" s="447"/>
      <c r="F52" s="447"/>
      <c r="G52" s="447"/>
      <c r="H52" s="447"/>
      <c r="I52" s="447"/>
      <c r="J52" s="447"/>
      <c r="K52" s="447"/>
      <c r="L52" s="447"/>
      <c r="M52" s="447"/>
      <c r="N52" s="447"/>
      <c r="O52" s="447"/>
      <c r="P52" s="447"/>
      <c r="Q52" s="447"/>
      <c r="R52" s="447"/>
      <c r="S52" s="447"/>
      <c r="T52" s="448"/>
    </row>
    <row r="53" spans="1:20" x14ac:dyDescent="0.25">
      <c r="A53" s="202" t="s">
        <v>10</v>
      </c>
      <c r="B53" s="149"/>
      <c r="C53" s="152" t="s">
        <v>175</v>
      </c>
      <c r="D53" s="196" t="s">
        <v>15</v>
      </c>
      <c r="E53" s="150"/>
      <c r="F53" s="149"/>
      <c r="G53" s="149"/>
      <c r="H53" s="149"/>
      <c r="I53" s="149"/>
      <c r="J53" s="149"/>
      <c r="K53" s="149"/>
      <c r="L53" s="149"/>
      <c r="M53" s="149"/>
      <c r="N53" s="149"/>
      <c r="O53" s="149"/>
      <c r="P53" s="149"/>
      <c r="Q53" s="149"/>
      <c r="R53" s="149"/>
      <c r="S53" s="149"/>
      <c r="T53" s="148"/>
    </row>
    <row r="54" spans="1:20" x14ac:dyDescent="0.25">
      <c r="A54" s="202" t="s">
        <v>11</v>
      </c>
      <c r="B54" s="149"/>
      <c r="C54" s="152" t="s">
        <v>176</v>
      </c>
      <c r="D54" s="196" t="s">
        <v>15</v>
      </c>
      <c r="E54" s="150"/>
      <c r="F54" s="149"/>
      <c r="G54" s="149"/>
      <c r="H54" s="149"/>
      <c r="I54" s="149"/>
      <c r="J54" s="149"/>
      <c r="K54" s="149"/>
      <c r="L54" s="149"/>
      <c r="M54" s="149"/>
      <c r="N54" s="149"/>
      <c r="O54" s="149"/>
      <c r="P54" s="149"/>
      <c r="Q54" s="149"/>
      <c r="R54" s="149"/>
      <c r="S54" s="149"/>
      <c r="T54" s="148">
        <v>26</v>
      </c>
    </row>
    <row r="55" spans="1:20" x14ac:dyDescent="0.25">
      <c r="A55" s="202" t="s">
        <v>39</v>
      </c>
      <c r="B55" s="149"/>
      <c r="C55" s="152" t="s">
        <v>177</v>
      </c>
      <c r="D55" s="196" t="s">
        <v>12</v>
      </c>
      <c r="E55" s="150"/>
      <c r="F55" s="149"/>
      <c r="G55" s="149"/>
      <c r="H55" s="149"/>
      <c r="I55" s="149"/>
      <c r="J55" s="149"/>
      <c r="K55" s="149"/>
      <c r="L55" s="149"/>
      <c r="M55" s="149"/>
      <c r="N55" s="149"/>
      <c r="O55" s="149"/>
      <c r="P55" s="149"/>
      <c r="Q55" s="149"/>
      <c r="R55" s="149"/>
      <c r="S55" s="149"/>
      <c r="T55" s="148">
        <v>2.82</v>
      </c>
    </row>
    <row r="56" spans="1:20" x14ac:dyDescent="0.25">
      <c r="A56" s="202" t="s">
        <v>13</v>
      </c>
      <c r="B56" s="149"/>
      <c r="C56" s="152" t="s">
        <v>179</v>
      </c>
      <c r="D56" s="196" t="s">
        <v>7</v>
      </c>
      <c r="E56" s="150"/>
      <c r="F56" s="149"/>
      <c r="G56" s="149"/>
      <c r="H56" s="149"/>
      <c r="I56" s="149"/>
      <c r="J56" s="149"/>
      <c r="K56" s="149"/>
      <c r="L56" s="149"/>
      <c r="M56" s="149"/>
      <c r="N56" s="149"/>
      <c r="O56" s="149"/>
      <c r="P56" s="149"/>
      <c r="Q56" s="149"/>
      <c r="R56" s="149"/>
      <c r="S56" s="149"/>
      <c r="T56" s="148">
        <v>0.77</v>
      </c>
    </row>
    <row r="57" spans="1:20" x14ac:dyDescent="0.25">
      <c r="A57" s="202" t="s">
        <v>42</v>
      </c>
      <c r="B57" s="149"/>
      <c r="C57" s="152" t="s">
        <v>180</v>
      </c>
      <c r="D57" s="151" t="s">
        <v>102</v>
      </c>
      <c r="E57" s="150"/>
      <c r="F57" s="149"/>
      <c r="G57" s="149"/>
      <c r="H57" s="149"/>
      <c r="I57" s="149"/>
      <c r="J57" s="149"/>
      <c r="K57" s="149"/>
      <c r="L57" s="149"/>
      <c r="M57" s="149"/>
      <c r="N57" s="149"/>
      <c r="O57" s="149"/>
      <c r="P57" s="149"/>
      <c r="Q57" s="149"/>
      <c r="R57" s="149"/>
      <c r="S57" s="149"/>
      <c r="T57" s="148">
        <v>106.79</v>
      </c>
    </row>
    <row r="58" spans="1:20" x14ac:dyDescent="0.25">
      <c r="A58" s="202" t="s">
        <v>45</v>
      </c>
      <c r="B58" s="149"/>
      <c r="C58" s="152" t="s">
        <v>181</v>
      </c>
      <c r="D58" s="151" t="s">
        <v>101</v>
      </c>
      <c r="E58" s="150"/>
      <c r="F58" s="149"/>
      <c r="G58" s="149"/>
      <c r="H58" s="149"/>
      <c r="I58" s="149"/>
      <c r="J58" s="149"/>
      <c r="K58" s="149"/>
      <c r="L58" s="149"/>
      <c r="M58" s="149"/>
      <c r="N58" s="149"/>
      <c r="O58" s="149"/>
      <c r="P58" s="149"/>
      <c r="Q58" s="149"/>
      <c r="R58" s="149"/>
      <c r="S58" s="149"/>
      <c r="T58" s="148">
        <v>268.02</v>
      </c>
    </row>
    <row r="59" spans="1:20" ht="13.5" thickBot="1" x14ac:dyDescent="0.3">
      <c r="A59" s="202" t="s">
        <v>16</v>
      </c>
      <c r="B59" s="149"/>
      <c r="C59" s="152" t="s">
        <v>182</v>
      </c>
      <c r="D59" s="151" t="s">
        <v>7</v>
      </c>
      <c r="E59" s="150"/>
      <c r="F59" s="149"/>
      <c r="G59" s="149"/>
      <c r="H59" s="149"/>
      <c r="I59" s="149"/>
      <c r="J59" s="149"/>
      <c r="K59" s="149"/>
      <c r="L59" s="149"/>
      <c r="M59" s="149"/>
      <c r="N59" s="149"/>
      <c r="O59" s="149"/>
      <c r="P59" s="149"/>
      <c r="Q59" s="149"/>
      <c r="R59" s="149"/>
      <c r="S59" s="149"/>
      <c r="T59" s="148">
        <v>1.54</v>
      </c>
    </row>
    <row r="60" spans="1:20" ht="13.5" x14ac:dyDescent="0.25">
      <c r="A60" s="437" t="s">
        <v>431</v>
      </c>
      <c r="B60" s="438"/>
      <c r="C60" s="438"/>
      <c r="D60" s="438"/>
      <c r="E60" s="438"/>
      <c r="F60" s="438"/>
      <c r="G60" s="438"/>
      <c r="H60" s="438"/>
      <c r="I60" s="438"/>
      <c r="J60" s="438"/>
      <c r="K60" s="438"/>
      <c r="L60" s="438"/>
      <c r="M60" s="438"/>
      <c r="N60" s="438"/>
      <c r="O60" s="438"/>
      <c r="P60" s="438"/>
      <c r="Q60" s="438"/>
      <c r="R60" s="438"/>
      <c r="S60" s="438"/>
      <c r="T60" s="439"/>
    </row>
    <row r="61" spans="1:20" x14ac:dyDescent="0.25">
      <c r="A61" s="153">
        <v>1</v>
      </c>
      <c r="B61" s="149"/>
      <c r="C61" s="161" t="s">
        <v>245</v>
      </c>
      <c r="D61" s="151" t="s">
        <v>15</v>
      </c>
      <c r="E61" s="150"/>
      <c r="F61" s="149"/>
      <c r="G61" s="149"/>
      <c r="H61" s="149"/>
      <c r="I61" s="149"/>
      <c r="J61" s="149"/>
      <c r="K61" s="149"/>
      <c r="L61" s="149"/>
      <c r="M61" s="149"/>
      <c r="N61" s="149"/>
      <c r="O61" s="149"/>
      <c r="P61" s="149"/>
      <c r="Q61" s="149"/>
      <c r="R61" s="149"/>
      <c r="S61" s="149"/>
      <c r="T61" s="148">
        <v>10</v>
      </c>
    </row>
    <row r="62" spans="1:20" ht="25.5" x14ac:dyDescent="0.25">
      <c r="A62" s="153">
        <v>2</v>
      </c>
      <c r="B62" s="149"/>
      <c r="C62" s="161" t="s">
        <v>242</v>
      </c>
      <c r="D62" s="151" t="s">
        <v>15</v>
      </c>
      <c r="E62" s="150"/>
      <c r="F62" s="149"/>
      <c r="G62" s="149"/>
      <c r="H62" s="149"/>
      <c r="I62" s="149"/>
      <c r="J62" s="149"/>
      <c r="K62" s="149"/>
      <c r="L62" s="149"/>
      <c r="M62" s="149"/>
      <c r="N62" s="149"/>
      <c r="O62" s="149"/>
      <c r="P62" s="149"/>
      <c r="Q62" s="149"/>
      <c r="R62" s="149"/>
      <c r="S62" s="149"/>
      <c r="T62" s="148">
        <v>10</v>
      </c>
    </row>
    <row r="63" spans="1:20" ht="13.5" thickBot="1" x14ac:dyDescent="0.3">
      <c r="A63" s="147">
        <v>3</v>
      </c>
      <c r="B63" s="143"/>
      <c r="C63" s="160" t="s">
        <v>243</v>
      </c>
      <c r="D63" s="145" t="s">
        <v>102</v>
      </c>
      <c r="E63" s="144"/>
      <c r="F63" s="143"/>
      <c r="G63" s="143"/>
      <c r="H63" s="143"/>
      <c r="I63" s="143"/>
      <c r="J63" s="143"/>
      <c r="K63" s="143"/>
      <c r="L63" s="143"/>
      <c r="M63" s="143"/>
      <c r="N63" s="143"/>
      <c r="O63" s="143"/>
      <c r="P63" s="143"/>
      <c r="Q63" s="143"/>
      <c r="R63" s="143"/>
      <c r="S63" s="143"/>
      <c r="T63" s="142">
        <v>0.36</v>
      </c>
    </row>
    <row r="64" spans="1:20" ht="13.5" x14ac:dyDescent="0.25">
      <c r="A64" s="440" t="s">
        <v>132</v>
      </c>
      <c r="B64" s="441"/>
      <c r="C64" s="441"/>
      <c r="D64" s="441"/>
      <c r="E64" s="441"/>
      <c r="F64" s="441"/>
      <c r="G64" s="441"/>
      <c r="H64" s="441"/>
      <c r="I64" s="441"/>
      <c r="J64" s="441"/>
      <c r="K64" s="441"/>
      <c r="L64" s="441"/>
      <c r="M64" s="441"/>
      <c r="N64" s="441"/>
      <c r="O64" s="441"/>
      <c r="P64" s="441"/>
      <c r="Q64" s="441"/>
      <c r="R64" s="441"/>
      <c r="S64" s="441"/>
      <c r="T64" s="442"/>
    </row>
    <row r="65" spans="1:20" ht="25.5" x14ac:dyDescent="0.25">
      <c r="A65" s="153">
        <v>1</v>
      </c>
      <c r="B65" s="149"/>
      <c r="C65" s="152" t="s">
        <v>438</v>
      </c>
      <c r="D65" s="151" t="s">
        <v>12</v>
      </c>
      <c r="E65" s="150"/>
      <c r="F65" s="149"/>
      <c r="G65" s="149"/>
      <c r="H65" s="149"/>
      <c r="I65" s="149"/>
      <c r="J65" s="149"/>
      <c r="K65" s="149"/>
      <c r="L65" s="149"/>
      <c r="M65" s="149"/>
      <c r="N65" s="149"/>
      <c r="O65" s="149"/>
      <c r="P65" s="149"/>
      <c r="Q65" s="149"/>
      <c r="R65" s="149"/>
      <c r="S65" s="149"/>
      <c r="T65" s="148">
        <v>15.2</v>
      </c>
    </row>
    <row r="66" spans="1:20" x14ac:dyDescent="0.25">
      <c r="A66" s="153">
        <v>2</v>
      </c>
      <c r="B66" s="149"/>
      <c r="C66" s="152" t="s">
        <v>213</v>
      </c>
      <c r="D66" s="151" t="s">
        <v>12</v>
      </c>
      <c r="E66" s="150"/>
      <c r="F66" s="149"/>
      <c r="G66" s="149"/>
      <c r="H66" s="149"/>
      <c r="I66" s="149"/>
      <c r="J66" s="149"/>
      <c r="K66" s="149"/>
      <c r="L66" s="149"/>
      <c r="M66" s="149"/>
      <c r="N66" s="149"/>
      <c r="O66" s="149"/>
      <c r="P66" s="149"/>
      <c r="Q66" s="149"/>
      <c r="R66" s="149"/>
      <c r="S66" s="149"/>
      <c r="T66" s="148">
        <v>12</v>
      </c>
    </row>
    <row r="67" spans="1:20" ht="25.5" x14ac:dyDescent="0.25">
      <c r="A67" s="153">
        <v>3</v>
      </c>
      <c r="B67" s="149"/>
      <c r="C67" s="152" t="s">
        <v>436</v>
      </c>
      <c r="D67" s="151" t="s">
        <v>12</v>
      </c>
      <c r="E67" s="150"/>
      <c r="F67" s="149"/>
      <c r="G67" s="149"/>
      <c r="H67" s="149"/>
      <c r="I67" s="149"/>
      <c r="J67" s="149"/>
      <c r="K67" s="149"/>
      <c r="L67" s="149"/>
      <c r="M67" s="149"/>
      <c r="N67" s="149"/>
      <c r="O67" s="149"/>
      <c r="P67" s="149"/>
      <c r="Q67" s="149"/>
      <c r="R67" s="149"/>
      <c r="S67" s="149"/>
      <c r="T67" s="148">
        <v>3.7</v>
      </c>
    </row>
    <row r="68" spans="1:20" x14ac:dyDescent="0.25">
      <c r="A68" s="153">
        <v>4</v>
      </c>
      <c r="B68" s="149"/>
      <c r="C68" s="152" t="s">
        <v>201</v>
      </c>
      <c r="D68" s="151" t="s">
        <v>12</v>
      </c>
      <c r="E68" s="150"/>
      <c r="F68" s="149"/>
      <c r="G68" s="149"/>
      <c r="H68" s="149"/>
      <c r="I68" s="149"/>
      <c r="J68" s="149"/>
      <c r="K68" s="149"/>
      <c r="L68" s="149"/>
      <c r="M68" s="149"/>
      <c r="N68" s="149"/>
      <c r="O68" s="149"/>
      <c r="P68" s="149"/>
      <c r="Q68" s="149"/>
      <c r="R68" s="149"/>
      <c r="S68" s="149"/>
      <c r="T68" s="148">
        <v>40.200000000000003</v>
      </c>
    </row>
    <row r="69" spans="1:20" ht="25.5" x14ac:dyDescent="0.25">
      <c r="A69" s="153">
        <v>5</v>
      </c>
      <c r="B69" s="149"/>
      <c r="C69" s="152" t="s">
        <v>434</v>
      </c>
      <c r="D69" s="151" t="s">
        <v>12</v>
      </c>
      <c r="E69" s="150"/>
      <c r="F69" s="149"/>
      <c r="G69" s="149"/>
      <c r="H69" s="149"/>
      <c r="I69" s="149"/>
      <c r="J69" s="149"/>
      <c r="K69" s="149"/>
      <c r="L69" s="149"/>
      <c r="M69" s="149"/>
      <c r="N69" s="149"/>
      <c r="O69" s="149"/>
      <c r="P69" s="149"/>
      <c r="Q69" s="149"/>
      <c r="R69" s="149"/>
      <c r="S69" s="149"/>
      <c r="T69" s="148">
        <v>12</v>
      </c>
    </row>
    <row r="70" spans="1:20" x14ac:dyDescent="0.25">
      <c r="A70" s="153">
        <v>6</v>
      </c>
      <c r="B70" s="149"/>
      <c r="C70" s="152" t="s">
        <v>165</v>
      </c>
      <c r="D70" s="151" t="s">
        <v>12</v>
      </c>
      <c r="E70" s="150"/>
      <c r="F70" s="149"/>
      <c r="G70" s="149"/>
      <c r="H70" s="149"/>
      <c r="I70" s="149"/>
      <c r="J70" s="149"/>
      <c r="K70" s="149"/>
      <c r="L70" s="149"/>
      <c r="M70" s="149"/>
      <c r="N70" s="149"/>
      <c r="O70" s="149"/>
      <c r="P70" s="149"/>
      <c r="Q70" s="149"/>
      <c r="R70" s="149"/>
      <c r="S70" s="149"/>
      <c r="T70" s="148">
        <v>34.200000000000003</v>
      </c>
    </row>
    <row r="71" spans="1:20" ht="26.25" thickBot="1" x14ac:dyDescent="0.3">
      <c r="A71" s="153">
        <v>7</v>
      </c>
      <c r="B71" s="149"/>
      <c r="C71" s="152" t="s">
        <v>157</v>
      </c>
      <c r="D71" s="151" t="s">
        <v>15</v>
      </c>
      <c r="E71" s="150"/>
      <c r="F71" s="149"/>
      <c r="G71" s="149"/>
      <c r="H71" s="149"/>
      <c r="I71" s="149"/>
      <c r="J71" s="149"/>
      <c r="K71" s="149"/>
      <c r="L71" s="149"/>
      <c r="M71" s="149"/>
      <c r="N71" s="149"/>
      <c r="O71" s="149"/>
      <c r="P71" s="149"/>
      <c r="Q71" s="149"/>
      <c r="R71" s="149"/>
      <c r="S71" s="149"/>
      <c r="T71" s="148">
        <v>4</v>
      </c>
    </row>
    <row r="72" spans="1:20" ht="13.5" x14ac:dyDescent="0.25">
      <c r="A72" s="437" t="s">
        <v>417</v>
      </c>
      <c r="B72" s="438"/>
      <c r="C72" s="438"/>
      <c r="D72" s="438"/>
      <c r="E72" s="438"/>
      <c r="F72" s="438"/>
      <c r="G72" s="438"/>
      <c r="H72" s="438"/>
      <c r="I72" s="438"/>
      <c r="J72" s="438"/>
      <c r="K72" s="438"/>
      <c r="L72" s="438"/>
      <c r="M72" s="438"/>
      <c r="N72" s="438"/>
      <c r="O72" s="438"/>
      <c r="P72" s="438"/>
      <c r="Q72" s="438"/>
      <c r="R72" s="438"/>
      <c r="S72" s="438"/>
      <c r="T72" s="439"/>
    </row>
    <row r="73" spans="1:20" x14ac:dyDescent="0.25">
      <c r="A73" s="153">
        <v>1</v>
      </c>
      <c r="B73" s="149"/>
      <c r="C73" s="152" t="s">
        <v>258</v>
      </c>
      <c r="D73" s="151" t="s">
        <v>101</v>
      </c>
      <c r="E73" s="150"/>
      <c r="F73" s="149"/>
      <c r="G73" s="149"/>
      <c r="H73" s="149"/>
      <c r="I73" s="149"/>
      <c r="J73" s="149"/>
      <c r="K73" s="149"/>
      <c r="L73" s="149"/>
      <c r="M73" s="149"/>
      <c r="N73" s="149"/>
      <c r="O73" s="149"/>
      <c r="P73" s="149"/>
      <c r="Q73" s="149"/>
      <c r="R73" s="149"/>
      <c r="S73" s="149"/>
      <c r="T73" s="148">
        <v>6.11</v>
      </c>
    </row>
    <row r="74" spans="1:20" ht="13.5" thickBot="1" x14ac:dyDescent="0.3">
      <c r="A74" s="147">
        <v>2</v>
      </c>
      <c r="B74" s="143"/>
      <c r="C74" s="146" t="s">
        <v>259</v>
      </c>
      <c r="D74" s="145" t="s">
        <v>101</v>
      </c>
      <c r="E74" s="144"/>
      <c r="F74" s="143"/>
      <c r="G74" s="143"/>
      <c r="H74" s="143"/>
      <c r="I74" s="143"/>
      <c r="J74" s="143"/>
      <c r="K74" s="143"/>
      <c r="L74" s="143"/>
      <c r="M74" s="143"/>
      <c r="N74" s="143"/>
      <c r="O74" s="143"/>
      <c r="P74" s="143"/>
      <c r="Q74" s="143"/>
      <c r="R74" s="143"/>
      <c r="S74" s="143"/>
      <c r="T74" s="142">
        <v>8.5399999999999991</v>
      </c>
    </row>
    <row r="75" spans="1:20" ht="13.5" x14ac:dyDescent="0.25">
      <c r="A75" s="440" t="s">
        <v>416</v>
      </c>
      <c r="B75" s="441"/>
      <c r="C75" s="441"/>
      <c r="D75" s="441"/>
      <c r="E75" s="441"/>
      <c r="F75" s="441"/>
      <c r="G75" s="441"/>
      <c r="H75" s="441"/>
      <c r="I75" s="441"/>
      <c r="J75" s="441"/>
      <c r="K75" s="441"/>
      <c r="L75" s="441"/>
      <c r="M75" s="441"/>
      <c r="N75" s="441"/>
      <c r="O75" s="441"/>
      <c r="P75" s="441"/>
      <c r="Q75" s="441"/>
      <c r="R75" s="441"/>
      <c r="S75" s="441"/>
      <c r="T75" s="442"/>
    </row>
    <row r="76" spans="1:20" x14ac:dyDescent="0.25">
      <c r="A76" s="153">
        <v>1</v>
      </c>
      <c r="B76" s="149"/>
      <c r="C76" s="152" t="s">
        <v>217</v>
      </c>
      <c r="D76" s="151" t="s">
        <v>15</v>
      </c>
      <c r="E76" s="150"/>
      <c r="F76" s="149"/>
      <c r="G76" s="149"/>
      <c r="H76" s="149"/>
      <c r="I76" s="149"/>
      <c r="J76" s="149"/>
      <c r="K76" s="149"/>
      <c r="L76" s="149"/>
      <c r="M76" s="149"/>
      <c r="N76" s="149"/>
      <c r="O76" s="149"/>
      <c r="P76" s="149"/>
      <c r="Q76" s="149"/>
      <c r="R76" s="149"/>
      <c r="S76" s="149"/>
      <c r="T76" s="148">
        <v>3</v>
      </c>
    </row>
    <row r="77" spans="1:20" ht="13.5" thickBot="1" x14ac:dyDescent="0.3">
      <c r="A77" s="159">
        <v>2</v>
      </c>
      <c r="B77" s="155"/>
      <c r="C77" s="158" t="s">
        <v>218</v>
      </c>
      <c r="D77" s="157" t="s">
        <v>15</v>
      </c>
      <c r="E77" s="156"/>
      <c r="F77" s="155"/>
      <c r="G77" s="155"/>
      <c r="H77" s="155"/>
      <c r="I77" s="155"/>
      <c r="J77" s="155"/>
      <c r="K77" s="155"/>
      <c r="L77" s="155"/>
      <c r="M77" s="155"/>
      <c r="N77" s="155"/>
      <c r="O77" s="155"/>
      <c r="P77" s="155"/>
      <c r="Q77" s="155"/>
      <c r="R77" s="155"/>
      <c r="S77" s="155"/>
      <c r="T77" s="154">
        <v>3</v>
      </c>
    </row>
    <row r="78" spans="1:20" ht="13.5" x14ac:dyDescent="0.25">
      <c r="A78" s="437" t="s">
        <v>415</v>
      </c>
      <c r="B78" s="438"/>
      <c r="C78" s="438"/>
      <c r="D78" s="438"/>
      <c r="E78" s="438"/>
      <c r="F78" s="438"/>
      <c r="G78" s="438"/>
      <c r="H78" s="438"/>
      <c r="I78" s="438"/>
      <c r="J78" s="438"/>
      <c r="K78" s="438"/>
      <c r="L78" s="438"/>
      <c r="M78" s="438"/>
      <c r="N78" s="438"/>
      <c r="O78" s="438"/>
      <c r="P78" s="438"/>
      <c r="Q78" s="438"/>
      <c r="R78" s="438"/>
      <c r="S78" s="438"/>
      <c r="T78" s="439"/>
    </row>
    <row r="79" spans="1:20" x14ac:dyDescent="0.25">
      <c r="A79" s="153">
        <v>1</v>
      </c>
      <c r="B79" s="149"/>
      <c r="C79" s="152" t="s">
        <v>214</v>
      </c>
      <c r="D79" s="151" t="s">
        <v>15</v>
      </c>
      <c r="E79" s="150"/>
      <c r="F79" s="149"/>
      <c r="G79" s="149"/>
      <c r="H79" s="149"/>
      <c r="I79" s="149"/>
      <c r="J79" s="149"/>
      <c r="K79" s="149"/>
      <c r="L79" s="149"/>
      <c r="M79" s="149"/>
      <c r="N79" s="149"/>
      <c r="O79" s="149"/>
      <c r="P79" s="149"/>
      <c r="Q79" s="149"/>
      <c r="R79" s="149"/>
      <c r="S79" s="149"/>
      <c r="T79" s="148">
        <v>6</v>
      </c>
    </row>
    <row r="80" spans="1:20" ht="26.25" thickBot="1" x14ac:dyDescent="0.3">
      <c r="A80" s="147">
        <v>2</v>
      </c>
      <c r="B80" s="143"/>
      <c r="C80" s="146" t="s">
        <v>492</v>
      </c>
      <c r="D80" s="145" t="s">
        <v>15</v>
      </c>
      <c r="E80" s="144"/>
      <c r="F80" s="143"/>
      <c r="G80" s="143"/>
      <c r="H80" s="143"/>
      <c r="I80" s="143"/>
      <c r="J80" s="143"/>
      <c r="K80" s="143"/>
      <c r="L80" s="143"/>
      <c r="M80" s="143"/>
      <c r="N80" s="143"/>
      <c r="O80" s="143"/>
      <c r="P80" s="143"/>
      <c r="Q80" s="143"/>
      <c r="R80" s="143"/>
      <c r="S80" s="143"/>
      <c r="T80" s="142">
        <v>4</v>
      </c>
    </row>
    <row r="81" spans="1:20" ht="15" customHeight="1" x14ac:dyDescent="0.25">
      <c r="A81" s="440" t="s">
        <v>131</v>
      </c>
      <c r="B81" s="441"/>
      <c r="C81" s="441"/>
      <c r="D81" s="441"/>
      <c r="E81" s="441"/>
      <c r="F81" s="441"/>
      <c r="G81" s="441"/>
      <c r="H81" s="441"/>
      <c r="I81" s="441"/>
      <c r="J81" s="441"/>
      <c r="K81" s="441"/>
      <c r="L81" s="441"/>
      <c r="M81" s="441"/>
      <c r="N81" s="441"/>
      <c r="O81" s="441"/>
      <c r="P81" s="441"/>
      <c r="Q81" s="441"/>
      <c r="R81" s="441"/>
      <c r="S81" s="441"/>
      <c r="T81" s="442"/>
    </row>
    <row r="82" spans="1:20" x14ac:dyDescent="0.25">
      <c r="A82" s="153">
        <v>1</v>
      </c>
      <c r="B82" s="149"/>
      <c r="C82" s="152" t="s">
        <v>205</v>
      </c>
      <c r="D82" s="151" t="s">
        <v>15</v>
      </c>
      <c r="E82" s="150"/>
      <c r="F82" s="149"/>
      <c r="G82" s="149"/>
      <c r="H82" s="149"/>
      <c r="I82" s="149"/>
      <c r="J82" s="149"/>
      <c r="K82" s="149"/>
      <c r="L82" s="149"/>
      <c r="M82" s="149"/>
      <c r="N82" s="149"/>
      <c r="O82" s="149"/>
      <c r="P82" s="149"/>
      <c r="Q82" s="149"/>
      <c r="R82" s="149"/>
      <c r="S82" s="149"/>
      <c r="T82" s="148">
        <v>2</v>
      </c>
    </row>
    <row r="83" spans="1:20" x14ac:dyDescent="0.25">
      <c r="A83" s="153">
        <v>2</v>
      </c>
      <c r="B83" s="149"/>
      <c r="C83" s="152" t="s">
        <v>206</v>
      </c>
      <c r="D83" s="151" t="s">
        <v>15</v>
      </c>
      <c r="E83" s="150"/>
      <c r="F83" s="149"/>
      <c r="G83" s="149"/>
      <c r="H83" s="149"/>
      <c r="I83" s="149"/>
      <c r="J83" s="149"/>
      <c r="K83" s="149"/>
      <c r="L83" s="149"/>
      <c r="M83" s="149"/>
      <c r="N83" s="149"/>
      <c r="O83" s="149"/>
      <c r="P83" s="149"/>
      <c r="Q83" s="149"/>
      <c r="R83" s="149"/>
      <c r="S83" s="149"/>
      <c r="T83" s="148">
        <v>6</v>
      </c>
    </row>
    <row r="84" spans="1:20" x14ac:dyDescent="0.25">
      <c r="A84" s="153">
        <v>3</v>
      </c>
      <c r="B84" s="149"/>
      <c r="C84" s="152" t="s">
        <v>261</v>
      </c>
      <c r="D84" s="151" t="s">
        <v>12</v>
      </c>
      <c r="E84" s="150"/>
      <c r="F84" s="149"/>
      <c r="G84" s="149"/>
      <c r="H84" s="149"/>
      <c r="I84" s="149"/>
      <c r="J84" s="149"/>
      <c r="K84" s="149"/>
      <c r="L84" s="149"/>
      <c r="M84" s="149"/>
      <c r="N84" s="149"/>
      <c r="O84" s="149"/>
      <c r="P84" s="149"/>
      <c r="Q84" s="149"/>
      <c r="R84" s="149"/>
      <c r="S84" s="149"/>
      <c r="T84" s="148">
        <v>4.2699999999999996</v>
      </c>
    </row>
    <row r="85" spans="1:20" x14ac:dyDescent="0.25">
      <c r="A85" s="153">
        <v>4</v>
      </c>
      <c r="B85" s="149"/>
      <c r="C85" s="152" t="s">
        <v>266</v>
      </c>
      <c r="D85" s="151" t="s">
        <v>12</v>
      </c>
      <c r="E85" s="150"/>
      <c r="F85" s="149"/>
      <c r="G85" s="149"/>
      <c r="H85" s="149"/>
      <c r="I85" s="149"/>
      <c r="J85" s="149"/>
      <c r="K85" s="149"/>
      <c r="L85" s="149"/>
      <c r="M85" s="149"/>
      <c r="N85" s="149"/>
      <c r="O85" s="149"/>
      <c r="P85" s="149"/>
      <c r="Q85" s="149"/>
      <c r="R85" s="149"/>
      <c r="S85" s="149"/>
      <c r="T85" s="148">
        <v>2.92</v>
      </c>
    </row>
    <row r="86" spans="1:20" x14ac:dyDescent="0.25">
      <c r="A86" s="153">
        <v>5</v>
      </c>
      <c r="B86" s="149"/>
      <c r="C86" s="152" t="s">
        <v>257</v>
      </c>
      <c r="D86" s="151" t="s">
        <v>15</v>
      </c>
      <c r="E86" s="150"/>
      <c r="F86" s="149"/>
      <c r="G86" s="149"/>
      <c r="H86" s="149"/>
      <c r="I86" s="149"/>
      <c r="J86" s="149"/>
      <c r="K86" s="149"/>
      <c r="L86" s="149"/>
      <c r="M86" s="149"/>
      <c r="N86" s="149"/>
      <c r="O86" s="149"/>
      <c r="P86" s="149"/>
      <c r="Q86" s="149"/>
      <c r="R86" s="149"/>
      <c r="S86" s="149"/>
      <c r="T86" s="148">
        <v>18</v>
      </c>
    </row>
    <row r="87" spans="1:20" x14ac:dyDescent="0.25">
      <c r="A87" s="153">
        <v>6</v>
      </c>
      <c r="B87" s="149"/>
      <c r="C87" s="161" t="s">
        <v>233</v>
      </c>
      <c r="D87" s="164" t="s">
        <v>101</v>
      </c>
      <c r="E87" s="150"/>
      <c r="F87" s="149"/>
      <c r="G87" s="149"/>
      <c r="H87" s="149"/>
      <c r="I87" s="149"/>
      <c r="J87" s="149"/>
      <c r="K87" s="149"/>
      <c r="L87" s="149"/>
      <c r="M87" s="149"/>
      <c r="N87" s="149"/>
      <c r="O87" s="149"/>
      <c r="P87" s="149"/>
      <c r="Q87" s="149"/>
      <c r="R87" s="149"/>
      <c r="S87" s="149"/>
      <c r="T87" s="148">
        <v>9</v>
      </c>
    </row>
    <row r="88" spans="1:20" x14ac:dyDescent="0.25">
      <c r="A88" s="153">
        <v>7</v>
      </c>
      <c r="B88" s="149"/>
      <c r="C88" s="161" t="s">
        <v>234</v>
      </c>
      <c r="D88" s="164" t="s">
        <v>15</v>
      </c>
      <c r="E88" s="150"/>
      <c r="F88" s="149"/>
      <c r="G88" s="149"/>
      <c r="H88" s="149"/>
      <c r="I88" s="149"/>
      <c r="J88" s="149"/>
      <c r="K88" s="149"/>
      <c r="L88" s="149"/>
      <c r="M88" s="149"/>
      <c r="N88" s="149"/>
      <c r="O88" s="149"/>
      <c r="P88" s="149"/>
      <c r="Q88" s="149"/>
      <c r="R88" s="149"/>
      <c r="S88" s="149"/>
      <c r="T88" s="148">
        <v>6</v>
      </c>
    </row>
    <row r="89" spans="1:20" x14ac:dyDescent="0.25">
      <c r="A89" s="153">
        <v>8</v>
      </c>
      <c r="B89" s="149"/>
      <c r="C89" s="161" t="s">
        <v>235</v>
      </c>
      <c r="D89" s="164" t="s">
        <v>15</v>
      </c>
      <c r="E89" s="150"/>
      <c r="F89" s="149"/>
      <c r="G89" s="149"/>
      <c r="H89" s="149"/>
      <c r="I89" s="149"/>
      <c r="J89" s="149"/>
      <c r="K89" s="149"/>
      <c r="L89" s="149"/>
      <c r="M89" s="149"/>
      <c r="N89" s="149"/>
      <c r="O89" s="149"/>
      <c r="P89" s="149"/>
      <c r="Q89" s="149"/>
      <c r="R89" s="149"/>
      <c r="S89" s="149"/>
      <c r="T89" s="148">
        <v>30</v>
      </c>
    </row>
    <row r="90" spans="1:20" x14ac:dyDescent="0.25">
      <c r="A90" s="153">
        <v>9</v>
      </c>
      <c r="B90" s="149"/>
      <c r="C90" s="161" t="s">
        <v>236</v>
      </c>
      <c r="D90" s="164" t="s">
        <v>15</v>
      </c>
      <c r="E90" s="150"/>
      <c r="F90" s="149"/>
      <c r="G90" s="149"/>
      <c r="H90" s="149"/>
      <c r="I90" s="149"/>
      <c r="J90" s="149"/>
      <c r="K90" s="149"/>
      <c r="L90" s="149"/>
      <c r="M90" s="149"/>
      <c r="N90" s="149"/>
      <c r="O90" s="149"/>
      <c r="P90" s="149"/>
      <c r="Q90" s="149"/>
      <c r="R90" s="149"/>
      <c r="S90" s="149"/>
      <c r="T90" s="148">
        <v>6</v>
      </c>
    </row>
    <row r="91" spans="1:20" x14ac:dyDescent="0.25">
      <c r="A91" s="153">
        <v>10</v>
      </c>
      <c r="B91" s="149"/>
      <c r="C91" s="161" t="s">
        <v>223</v>
      </c>
      <c r="D91" s="164" t="s">
        <v>15</v>
      </c>
      <c r="E91" s="150"/>
      <c r="F91" s="149"/>
      <c r="G91" s="149"/>
      <c r="H91" s="149"/>
      <c r="I91" s="149"/>
      <c r="J91" s="149"/>
      <c r="K91" s="149"/>
      <c r="L91" s="149"/>
      <c r="M91" s="149"/>
      <c r="N91" s="149"/>
      <c r="O91" s="149"/>
      <c r="P91" s="149"/>
      <c r="Q91" s="149"/>
      <c r="R91" s="149"/>
      <c r="S91" s="149"/>
      <c r="T91" s="148">
        <v>6</v>
      </c>
    </row>
    <row r="92" spans="1:20" x14ac:dyDescent="0.25">
      <c r="A92" s="153">
        <v>11</v>
      </c>
      <c r="B92" s="149"/>
      <c r="C92" s="152" t="s">
        <v>409</v>
      </c>
      <c r="D92" s="151" t="s">
        <v>7</v>
      </c>
      <c r="E92" s="150"/>
      <c r="F92" s="149"/>
      <c r="G92" s="149"/>
      <c r="H92" s="149"/>
      <c r="I92" s="149"/>
      <c r="J92" s="149"/>
      <c r="K92" s="149"/>
      <c r="L92" s="149"/>
      <c r="M92" s="149"/>
      <c r="N92" s="149"/>
      <c r="O92" s="149"/>
      <c r="P92" s="149"/>
      <c r="Q92" s="149"/>
      <c r="R92" s="149"/>
      <c r="S92" s="149"/>
      <c r="T92" s="148">
        <v>3.35</v>
      </c>
    </row>
    <row r="93" spans="1:20" x14ac:dyDescent="0.25">
      <c r="A93" s="153">
        <v>12</v>
      </c>
      <c r="B93" s="149"/>
      <c r="C93" s="161" t="s">
        <v>225</v>
      </c>
      <c r="D93" s="164" t="s">
        <v>12</v>
      </c>
      <c r="E93" s="150"/>
      <c r="F93" s="149"/>
      <c r="G93" s="149"/>
      <c r="H93" s="149"/>
      <c r="I93" s="149"/>
      <c r="J93" s="149"/>
      <c r="K93" s="149"/>
      <c r="L93" s="149"/>
      <c r="M93" s="149"/>
      <c r="N93" s="149"/>
      <c r="O93" s="149"/>
      <c r="P93" s="149"/>
      <c r="Q93" s="149"/>
      <c r="R93" s="149"/>
      <c r="S93" s="149"/>
      <c r="T93" s="148">
        <v>30</v>
      </c>
    </row>
    <row r="94" spans="1:20" x14ac:dyDescent="0.25">
      <c r="A94" s="153">
        <v>13</v>
      </c>
      <c r="B94" s="149"/>
      <c r="C94" s="161" t="s">
        <v>226</v>
      </c>
      <c r="D94" s="164" t="s">
        <v>15</v>
      </c>
      <c r="E94" s="150"/>
      <c r="F94" s="149"/>
      <c r="G94" s="149"/>
      <c r="H94" s="149"/>
      <c r="I94" s="149"/>
      <c r="J94" s="149"/>
      <c r="K94" s="149"/>
      <c r="L94" s="149"/>
      <c r="M94" s="149"/>
      <c r="N94" s="149"/>
      <c r="O94" s="149"/>
      <c r="P94" s="149"/>
      <c r="Q94" s="149"/>
      <c r="R94" s="149"/>
      <c r="S94" s="149"/>
      <c r="T94" s="148">
        <v>3</v>
      </c>
    </row>
    <row r="95" spans="1:20" x14ac:dyDescent="0.25">
      <c r="A95" s="153">
        <v>14</v>
      </c>
      <c r="B95" s="149"/>
      <c r="C95" s="161" t="s">
        <v>229</v>
      </c>
      <c r="D95" s="164" t="s">
        <v>15</v>
      </c>
      <c r="E95" s="150"/>
      <c r="F95" s="149"/>
      <c r="G95" s="149"/>
      <c r="H95" s="149"/>
      <c r="I95" s="149"/>
      <c r="J95" s="149"/>
      <c r="K95" s="149"/>
      <c r="L95" s="149"/>
      <c r="M95" s="149"/>
      <c r="N95" s="149"/>
      <c r="O95" s="149"/>
      <c r="P95" s="149"/>
      <c r="Q95" s="149"/>
      <c r="R95" s="149"/>
      <c r="S95" s="149"/>
      <c r="T95" s="148">
        <v>9</v>
      </c>
    </row>
    <row r="96" spans="1:20" x14ac:dyDescent="0.25">
      <c r="A96" s="153">
        <v>15</v>
      </c>
      <c r="B96" s="149"/>
      <c r="C96" s="161" t="s">
        <v>230</v>
      </c>
      <c r="D96" s="164" t="s">
        <v>15</v>
      </c>
      <c r="E96" s="150"/>
      <c r="F96" s="149"/>
      <c r="G96" s="149"/>
      <c r="H96" s="149"/>
      <c r="I96" s="149"/>
      <c r="J96" s="149"/>
      <c r="K96" s="149"/>
      <c r="L96" s="149"/>
      <c r="M96" s="149"/>
      <c r="N96" s="149"/>
      <c r="O96" s="149"/>
      <c r="P96" s="149"/>
      <c r="Q96" s="149"/>
      <c r="R96" s="149"/>
      <c r="S96" s="149"/>
      <c r="T96" s="148">
        <v>3</v>
      </c>
    </row>
    <row r="97" spans="1:20" x14ac:dyDescent="0.25">
      <c r="A97" s="153">
        <v>16</v>
      </c>
      <c r="B97" s="149"/>
      <c r="C97" s="161" t="s">
        <v>231</v>
      </c>
      <c r="D97" s="164" t="s">
        <v>15</v>
      </c>
      <c r="E97" s="150"/>
      <c r="F97" s="149"/>
      <c r="G97" s="149"/>
      <c r="H97" s="149"/>
      <c r="I97" s="149"/>
      <c r="J97" s="149"/>
      <c r="K97" s="149"/>
      <c r="L97" s="149"/>
      <c r="M97" s="149"/>
      <c r="N97" s="149"/>
      <c r="O97" s="149"/>
      <c r="P97" s="149"/>
      <c r="Q97" s="149"/>
      <c r="R97" s="149"/>
      <c r="S97" s="149"/>
      <c r="T97" s="148">
        <v>6</v>
      </c>
    </row>
    <row r="98" spans="1:20" ht="26.25" thickBot="1" x14ac:dyDescent="0.3">
      <c r="A98" s="153">
        <v>17</v>
      </c>
      <c r="B98" s="155"/>
      <c r="C98" s="163" t="s">
        <v>232</v>
      </c>
      <c r="D98" s="162" t="s">
        <v>15</v>
      </c>
      <c r="E98" s="156"/>
      <c r="F98" s="155"/>
      <c r="G98" s="155"/>
      <c r="H98" s="155"/>
      <c r="I98" s="155"/>
      <c r="J98" s="155"/>
      <c r="K98" s="155"/>
      <c r="L98" s="155"/>
      <c r="M98" s="155"/>
      <c r="N98" s="155"/>
      <c r="O98" s="155"/>
      <c r="P98" s="155"/>
      <c r="Q98" s="155"/>
      <c r="R98" s="155"/>
      <c r="S98" s="155"/>
      <c r="T98" s="154">
        <v>3</v>
      </c>
    </row>
    <row r="99" spans="1:20" ht="14.25" thickBot="1" x14ac:dyDescent="0.3">
      <c r="A99" s="443" t="s">
        <v>411</v>
      </c>
      <c r="B99" s="444"/>
      <c r="C99" s="444"/>
      <c r="D99" s="444"/>
      <c r="E99" s="444"/>
      <c r="F99" s="444"/>
      <c r="G99" s="444"/>
      <c r="H99" s="444"/>
      <c r="I99" s="444"/>
      <c r="J99" s="444"/>
      <c r="K99" s="444"/>
      <c r="L99" s="444"/>
      <c r="M99" s="444"/>
      <c r="N99" s="444"/>
      <c r="O99" s="444"/>
      <c r="P99" s="444"/>
      <c r="Q99" s="444"/>
      <c r="R99" s="444"/>
      <c r="S99" s="444"/>
      <c r="T99" s="445"/>
    </row>
    <row r="100" spans="1:20" ht="13.5" x14ac:dyDescent="0.25">
      <c r="A100" s="446" t="s">
        <v>432</v>
      </c>
      <c r="B100" s="447"/>
      <c r="C100" s="447"/>
      <c r="D100" s="447"/>
      <c r="E100" s="447"/>
      <c r="F100" s="447"/>
      <c r="G100" s="447"/>
      <c r="H100" s="447"/>
      <c r="I100" s="447"/>
      <c r="J100" s="447"/>
      <c r="K100" s="447"/>
      <c r="L100" s="447"/>
      <c r="M100" s="447"/>
      <c r="N100" s="447"/>
      <c r="O100" s="447"/>
      <c r="P100" s="447"/>
      <c r="Q100" s="447"/>
      <c r="R100" s="447"/>
      <c r="S100" s="447"/>
      <c r="T100" s="448"/>
    </row>
    <row r="101" spans="1:20" ht="25.5" x14ac:dyDescent="0.25">
      <c r="A101" s="202" t="s">
        <v>10</v>
      </c>
      <c r="B101" s="149"/>
      <c r="C101" s="152" t="s">
        <v>323</v>
      </c>
      <c r="D101" s="151" t="s">
        <v>15</v>
      </c>
      <c r="E101" s="150"/>
      <c r="F101" s="149"/>
      <c r="G101" s="149"/>
      <c r="H101" s="149"/>
      <c r="I101" s="149"/>
      <c r="J101" s="149"/>
      <c r="K101" s="149"/>
      <c r="L101" s="149"/>
      <c r="M101" s="149"/>
      <c r="N101" s="149"/>
      <c r="O101" s="149"/>
      <c r="P101" s="149"/>
      <c r="Q101" s="149"/>
      <c r="R101" s="149"/>
      <c r="S101" s="149"/>
      <c r="T101" s="148">
        <v>2</v>
      </c>
    </row>
    <row r="102" spans="1:20" ht="25.5" x14ac:dyDescent="0.25">
      <c r="A102" s="202" t="s">
        <v>11</v>
      </c>
      <c r="B102" s="149"/>
      <c r="C102" s="152" t="s">
        <v>324</v>
      </c>
      <c r="D102" s="151" t="s">
        <v>15</v>
      </c>
      <c r="E102" s="150"/>
      <c r="F102" s="149"/>
      <c r="G102" s="149"/>
      <c r="H102" s="149"/>
      <c r="I102" s="149"/>
      <c r="J102" s="149"/>
      <c r="K102" s="149"/>
      <c r="L102" s="149"/>
      <c r="M102" s="149"/>
      <c r="N102" s="149"/>
      <c r="O102" s="149"/>
      <c r="P102" s="149"/>
      <c r="Q102" s="149"/>
      <c r="R102" s="149"/>
      <c r="S102" s="149"/>
      <c r="T102" s="148">
        <v>2</v>
      </c>
    </row>
    <row r="103" spans="1:20" x14ac:dyDescent="0.25">
      <c r="A103" s="202" t="s">
        <v>39</v>
      </c>
      <c r="B103" s="149"/>
      <c r="C103" s="152" t="s">
        <v>325</v>
      </c>
      <c r="D103" s="151" t="s">
        <v>15</v>
      </c>
      <c r="E103" s="150"/>
      <c r="F103" s="149"/>
      <c r="G103" s="149"/>
      <c r="H103" s="149"/>
      <c r="I103" s="149"/>
      <c r="J103" s="149"/>
      <c r="K103" s="149"/>
      <c r="L103" s="149"/>
      <c r="M103" s="149"/>
      <c r="N103" s="149"/>
      <c r="O103" s="149"/>
      <c r="P103" s="149"/>
      <c r="Q103" s="149"/>
      <c r="R103" s="149"/>
      <c r="S103" s="149"/>
      <c r="T103" s="148">
        <v>2</v>
      </c>
    </row>
    <row r="104" spans="1:20" ht="13.5" thickBot="1" x14ac:dyDescent="0.3">
      <c r="A104" s="203" t="s">
        <v>13</v>
      </c>
      <c r="B104" s="155"/>
      <c r="C104" s="158" t="s">
        <v>326</v>
      </c>
      <c r="D104" s="157" t="s">
        <v>15</v>
      </c>
      <c r="E104" s="156"/>
      <c r="F104" s="155"/>
      <c r="G104" s="155"/>
      <c r="H104" s="155"/>
      <c r="I104" s="155"/>
      <c r="J104" s="155"/>
      <c r="K104" s="155"/>
      <c r="L104" s="155"/>
      <c r="M104" s="155"/>
      <c r="N104" s="155"/>
      <c r="O104" s="155"/>
      <c r="P104" s="155"/>
      <c r="Q104" s="155"/>
      <c r="R104" s="155"/>
      <c r="S104" s="155"/>
      <c r="T104" s="154">
        <v>2</v>
      </c>
    </row>
    <row r="105" spans="1:20" ht="13.5" x14ac:dyDescent="0.25">
      <c r="A105" s="437" t="s">
        <v>431</v>
      </c>
      <c r="B105" s="438"/>
      <c r="C105" s="438"/>
      <c r="D105" s="438"/>
      <c r="E105" s="438"/>
      <c r="F105" s="438"/>
      <c r="G105" s="438"/>
      <c r="H105" s="438"/>
      <c r="I105" s="438"/>
      <c r="J105" s="438"/>
      <c r="K105" s="438"/>
      <c r="L105" s="438"/>
      <c r="M105" s="438"/>
      <c r="N105" s="438"/>
      <c r="O105" s="438"/>
      <c r="P105" s="438"/>
      <c r="Q105" s="438"/>
      <c r="R105" s="438"/>
      <c r="S105" s="438"/>
      <c r="T105" s="439"/>
    </row>
    <row r="106" spans="1:20" x14ac:dyDescent="0.25">
      <c r="A106" s="153">
        <v>1</v>
      </c>
      <c r="B106" s="149"/>
      <c r="C106" s="161" t="s">
        <v>347</v>
      </c>
      <c r="D106" s="151" t="s">
        <v>15</v>
      </c>
      <c r="E106" s="150"/>
      <c r="F106" s="149"/>
      <c r="G106" s="149"/>
      <c r="H106" s="149"/>
      <c r="I106" s="149"/>
      <c r="J106" s="149"/>
      <c r="K106" s="149"/>
      <c r="L106" s="149"/>
      <c r="M106" s="149"/>
      <c r="N106" s="149"/>
      <c r="O106" s="149"/>
      <c r="P106" s="149"/>
      <c r="Q106" s="149"/>
      <c r="R106" s="149"/>
      <c r="S106" s="149"/>
      <c r="T106" s="148">
        <v>40</v>
      </c>
    </row>
    <row r="107" spans="1:20" x14ac:dyDescent="0.25">
      <c r="A107" s="153">
        <v>2</v>
      </c>
      <c r="B107" s="149"/>
      <c r="C107" s="161" t="s">
        <v>355</v>
      </c>
      <c r="D107" s="151" t="s">
        <v>15</v>
      </c>
      <c r="E107" s="150"/>
      <c r="F107" s="149"/>
      <c r="G107" s="149"/>
      <c r="H107" s="149"/>
      <c r="I107" s="149"/>
      <c r="J107" s="149"/>
      <c r="K107" s="149"/>
      <c r="L107" s="149"/>
      <c r="M107" s="149"/>
      <c r="N107" s="149"/>
      <c r="O107" s="149"/>
      <c r="P107" s="149"/>
      <c r="Q107" s="149"/>
      <c r="R107" s="149"/>
      <c r="S107" s="149"/>
      <c r="T107" s="148">
        <v>18</v>
      </c>
    </row>
    <row r="108" spans="1:20" x14ac:dyDescent="0.25">
      <c r="A108" s="153">
        <v>3</v>
      </c>
      <c r="B108" s="149"/>
      <c r="C108" s="161" t="s">
        <v>349</v>
      </c>
      <c r="D108" s="151" t="s">
        <v>15</v>
      </c>
      <c r="E108" s="150"/>
      <c r="F108" s="149"/>
      <c r="G108" s="149"/>
      <c r="H108" s="149"/>
      <c r="I108" s="149"/>
      <c r="J108" s="149"/>
      <c r="K108" s="149"/>
      <c r="L108" s="149"/>
      <c r="M108" s="149"/>
      <c r="N108" s="149"/>
      <c r="O108" s="149"/>
      <c r="P108" s="149"/>
      <c r="Q108" s="149"/>
      <c r="R108" s="149"/>
      <c r="S108" s="149"/>
      <c r="T108" s="148">
        <v>24</v>
      </c>
    </row>
    <row r="109" spans="1:20" x14ac:dyDescent="0.25">
      <c r="A109" s="153">
        <v>4</v>
      </c>
      <c r="B109" s="149"/>
      <c r="C109" s="161" t="s">
        <v>458</v>
      </c>
      <c r="D109" s="151" t="s">
        <v>15</v>
      </c>
      <c r="E109" s="150"/>
      <c r="F109" s="149"/>
      <c r="G109" s="149"/>
      <c r="H109" s="149"/>
      <c r="I109" s="149"/>
      <c r="J109" s="149"/>
      <c r="K109" s="149"/>
      <c r="L109" s="149"/>
      <c r="M109" s="149"/>
      <c r="N109" s="149"/>
      <c r="O109" s="149"/>
      <c r="P109" s="149"/>
      <c r="Q109" s="149"/>
      <c r="R109" s="149"/>
      <c r="S109" s="149"/>
      <c r="T109" s="148">
        <v>8</v>
      </c>
    </row>
    <row r="110" spans="1:20" x14ac:dyDescent="0.25">
      <c r="A110" s="153">
        <v>5</v>
      </c>
      <c r="B110" s="149"/>
      <c r="C110" s="161" t="s">
        <v>459</v>
      </c>
      <c r="D110" s="151" t="s">
        <v>15</v>
      </c>
      <c r="E110" s="150"/>
      <c r="F110" s="149"/>
      <c r="G110" s="149"/>
      <c r="H110" s="149"/>
      <c r="I110" s="149"/>
      <c r="J110" s="149"/>
      <c r="K110" s="149"/>
      <c r="L110" s="149"/>
      <c r="M110" s="149"/>
      <c r="N110" s="149"/>
      <c r="O110" s="149"/>
      <c r="P110" s="149"/>
      <c r="Q110" s="149"/>
      <c r="R110" s="149"/>
      <c r="S110" s="149"/>
      <c r="T110" s="148">
        <v>1</v>
      </c>
    </row>
    <row r="111" spans="1:20" x14ac:dyDescent="0.25">
      <c r="A111" s="153">
        <v>6</v>
      </c>
      <c r="B111" s="149"/>
      <c r="C111" s="161" t="s">
        <v>245</v>
      </c>
      <c r="D111" s="151" t="s">
        <v>15</v>
      </c>
      <c r="E111" s="150"/>
      <c r="F111" s="149"/>
      <c r="G111" s="149"/>
      <c r="H111" s="149"/>
      <c r="I111" s="149"/>
      <c r="J111" s="149"/>
      <c r="K111" s="149"/>
      <c r="L111" s="149"/>
      <c r="M111" s="149"/>
      <c r="N111" s="149"/>
      <c r="O111" s="149"/>
      <c r="P111" s="149"/>
      <c r="Q111" s="149"/>
      <c r="R111" s="149"/>
      <c r="S111" s="149"/>
      <c r="T111" s="148">
        <v>92</v>
      </c>
    </row>
    <row r="112" spans="1:20" ht="13.5" x14ac:dyDescent="0.25">
      <c r="A112" s="440" t="s">
        <v>132</v>
      </c>
      <c r="B112" s="441"/>
      <c r="C112" s="441"/>
      <c r="D112" s="441"/>
      <c r="E112" s="441"/>
      <c r="F112" s="441"/>
      <c r="G112" s="441"/>
      <c r="H112" s="441"/>
      <c r="I112" s="441"/>
      <c r="J112" s="441"/>
      <c r="K112" s="441"/>
      <c r="L112" s="441"/>
      <c r="M112" s="441"/>
      <c r="N112" s="441"/>
      <c r="O112" s="441"/>
      <c r="P112" s="441"/>
      <c r="Q112" s="441"/>
      <c r="R112" s="441"/>
      <c r="S112" s="441"/>
      <c r="T112" s="442"/>
    </row>
    <row r="113" spans="1:20" x14ac:dyDescent="0.25">
      <c r="A113" s="153">
        <v>1</v>
      </c>
      <c r="B113" s="149"/>
      <c r="C113" s="152" t="s">
        <v>430</v>
      </c>
      <c r="D113" s="151" t="s">
        <v>12</v>
      </c>
      <c r="E113" s="150"/>
      <c r="F113" s="149"/>
      <c r="G113" s="149"/>
      <c r="H113" s="149"/>
      <c r="I113" s="149"/>
      <c r="J113" s="149"/>
      <c r="K113" s="149"/>
      <c r="L113" s="149"/>
      <c r="M113" s="149"/>
      <c r="N113" s="149"/>
      <c r="O113" s="149"/>
      <c r="P113" s="149"/>
      <c r="Q113" s="149"/>
      <c r="R113" s="149"/>
      <c r="S113" s="149"/>
      <c r="T113" s="148">
        <v>0.5</v>
      </c>
    </row>
    <row r="114" spans="1:20" x14ac:dyDescent="0.25">
      <c r="A114" s="153">
        <v>2</v>
      </c>
      <c r="B114" s="149"/>
      <c r="C114" s="152" t="s">
        <v>428</v>
      </c>
      <c r="D114" s="151" t="s">
        <v>12</v>
      </c>
      <c r="E114" s="150"/>
      <c r="F114" s="149"/>
      <c r="G114" s="149"/>
      <c r="H114" s="149"/>
      <c r="I114" s="149"/>
      <c r="J114" s="149"/>
      <c r="K114" s="149"/>
      <c r="L114" s="149"/>
      <c r="M114" s="149"/>
      <c r="N114" s="149"/>
      <c r="O114" s="149"/>
      <c r="P114" s="149"/>
      <c r="Q114" s="149"/>
      <c r="R114" s="149"/>
      <c r="S114" s="149"/>
      <c r="T114" s="148">
        <v>3</v>
      </c>
    </row>
    <row r="115" spans="1:20" x14ac:dyDescent="0.25">
      <c r="A115" s="153">
        <v>3</v>
      </c>
      <c r="B115" s="149"/>
      <c r="C115" s="152" t="s">
        <v>427</v>
      </c>
      <c r="D115" s="151" t="s">
        <v>12</v>
      </c>
      <c r="E115" s="150"/>
      <c r="F115" s="149"/>
      <c r="G115" s="149"/>
      <c r="H115" s="149"/>
      <c r="I115" s="149"/>
      <c r="J115" s="149"/>
      <c r="K115" s="149"/>
      <c r="L115" s="149"/>
      <c r="M115" s="149"/>
      <c r="N115" s="149"/>
      <c r="O115" s="149"/>
      <c r="P115" s="149"/>
      <c r="Q115" s="149"/>
      <c r="R115" s="149"/>
      <c r="S115" s="149"/>
      <c r="T115" s="148">
        <v>6</v>
      </c>
    </row>
    <row r="116" spans="1:20" x14ac:dyDescent="0.25">
      <c r="A116" s="153">
        <v>4</v>
      </c>
      <c r="B116" s="149"/>
      <c r="C116" s="152" t="s">
        <v>315</v>
      </c>
      <c r="D116" s="151" t="s">
        <v>12</v>
      </c>
      <c r="E116" s="150"/>
      <c r="F116" s="149"/>
      <c r="G116" s="149"/>
      <c r="H116" s="149"/>
      <c r="I116" s="149"/>
      <c r="J116" s="149"/>
      <c r="K116" s="149"/>
      <c r="L116" s="149"/>
      <c r="M116" s="149"/>
      <c r="N116" s="149"/>
      <c r="O116" s="149"/>
      <c r="P116" s="149"/>
      <c r="Q116" s="149"/>
      <c r="R116" s="149"/>
      <c r="S116" s="149"/>
      <c r="T116" s="148">
        <v>1</v>
      </c>
    </row>
    <row r="117" spans="1:20" x14ac:dyDescent="0.25">
      <c r="A117" s="153">
        <v>5</v>
      </c>
      <c r="B117" s="149"/>
      <c r="C117" s="152" t="s">
        <v>423</v>
      </c>
      <c r="D117" s="151" t="s">
        <v>12</v>
      </c>
      <c r="E117" s="150"/>
      <c r="F117" s="149"/>
      <c r="G117" s="149"/>
      <c r="H117" s="149"/>
      <c r="I117" s="149"/>
      <c r="J117" s="149"/>
      <c r="K117" s="149"/>
      <c r="L117" s="149"/>
      <c r="M117" s="149"/>
      <c r="N117" s="149"/>
      <c r="O117" s="149"/>
      <c r="P117" s="149"/>
      <c r="Q117" s="149"/>
      <c r="R117" s="149"/>
      <c r="S117" s="149"/>
      <c r="T117" s="148">
        <v>10.5</v>
      </c>
    </row>
    <row r="118" spans="1:20" x14ac:dyDescent="0.25">
      <c r="A118" s="153">
        <v>6</v>
      </c>
      <c r="B118" s="149"/>
      <c r="C118" s="152" t="s">
        <v>421</v>
      </c>
      <c r="D118" s="151" t="s">
        <v>12</v>
      </c>
      <c r="E118" s="150"/>
      <c r="F118" s="149"/>
      <c r="G118" s="149"/>
      <c r="H118" s="149"/>
      <c r="I118" s="149"/>
      <c r="J118" s="149"/>
      <c r="K118" s="149"/>
      <c r="L118" s="149"/>
      <c r="M118" s="149"/>
      <c r="N118" s="149"/>
      <c r="O118" s="149"/>
      <c r="P118" s="149"/>
      <c r="Q118" s="149"/>
      <c r="R118" s="149"/>
      <c r="S118" s="149"/>
      <c r="T118" s="148">
        <v>19.5</v>
      </c>
    </row>
    <row r="119" spans="1:20" x14ac:dyDescent="0.25">
      <c r="A119" s="153">
        <v>7</v>
      </c>
      <c r="B119" s="149"/>
      <c r="C119" s="152" t="s">
        <v>420</v>
      </c>
      <c r="D119" s="151" t="s">
        <v>12</v>
      </c>
      <c r="E119" s="150"/>
      <c r="F119" s="149"/>
      <c r="G119" s="149"/>
      <c r="H119" s="149"/>
      <c r="I119" s="149"/>
      <c r="J119" s="149"/>
      <c r="K119" s="149"/>
      <c r="L119" s="149"/>
      <c r="M119" s="149"/>
      <c r="N119" s="149"/>
      <c r="O119" s="149"/>
      <c r="P119" s="149"/>
      <c r="Q119" s="149"/>
      <c r="R119" s="149"/>
      <c r="S119" s="149"/>
      <c r="T119" s="148">
        <v>7.5</v>
      </c>
    </row>
    <row r="120" spans="1:20" ht="13.5" thickBot="1" x14ac:dyDescent="0.3">
      <c r="A120" s="159">
        <v>8</v>
      </c>
      <c r="B120" s="155"/>
      <c r="C120" s="158" t="s">
        <v>418</v>
      </c>
      <c r="D120" s="157" t="s">
        <v>12</v>
      </c>
      <c r="E120" s="156"/>
      <c r="F120" s="155"/>
      <c r="G120" s="155"/>
      <c r="H120" s="155"/>
      <c r="I120" s="155"/>
      <c r="J120" s="155"/>
      <c r="K120" s="155"/>
      <c r="L120" s="155"/>
      <c r="M120" s="155"/>
      <c r="N120" s="155"/>
      <c r="O120" s="155"/>
      <c r="P120" s="155"/>
      <c r="Q120" s="155"/>
      <c r="R120" s="155"/>
      <c r="S120" s="155"/>
      <c r="T120" s="154">
        <v>448.4</v>
      </c>
    </row>
    <row r="121" spans="1:20" ht="13.5" x14ac:dyDescent="0.25">
      <c r="A121" s="437" t="s">
        <v>417</v>
      </c>
      <c r="B121" s="438"/>
      <c r="C121" s="438"/>
      <c r="D121" s="438"/>
      <c r="E121" s="438"/>
      <c r="F121" s="438"/>
      <c r="G121" s="438"/>
      <c r="H121" s="438"/>
      <c r="I121" s="438"/>
      <c r="J121" s="438"/>
      <c r="K121" s="438"/>
      <c r="L121" s="438"/>
      <c r="M121" s="438"/>
      <c r="N121" s="438"/>
      <c r="O121" s="438"/>
      <c r="P121" s="438"/>
      <c r="Q121" s="438"/>
      <c r="R121" s="438"/>
      <c r="S121" s="438"/>
      <c r="T121" s="439"/>
    </row>
    <row r="122" spans="1:20" ht="25.5" x14ac:dyDescent="0.25">
      <c r="A122" s="153">
        <v>1</v>
      </c>
      <c r="B122" s="149"/>
      <c r="C122" s="152" t="s">
        <v>351</v>
      </c>
      <c r="D122" s="151" t="s">
        <v>7</v>
      </c>
      <c r="E122" s="150"/>
      <c r="F122" s="149"/>
      <c r="G122" s="149"/>
      <c r="H122" s="149"/>
      <c r="I122" s="149"/>
      <c r="J122" s="149"/>
      <c r="K122" s="149"/>
      <c r="L122" s="149"/>
      <c r="M122" s="149"/>
      <c r="N122" s="149"/>
      <c r="O122" s="149"/>
      <c r="P122" s="149"/>
      <c r="Q122" s="149"/>
      <c r="R122" s="149"/>
      <c r="S122" s="149"/>
      <c r="T122" s="148">
        <v>28.29</v>
      </c>
    </row>
    <row r="123" spans="1:20" ht="25.5" x14ac:dyDescent="0.25">
      <c r="A123" s="153">
        <v>2</v>
      </c>
      <c r="B123" s="149"/>
      <c r="C123" s="152" t="s">
        <v>353</v>
      </c>
      <c r="D123" s="151" t="s">
        <v>7</v>
      </c>
      <c r="E123" s="150"/>
      <c r="F123" s="149"/>
      <c r="G123" s="149"/>
      <c r="H123" s="149"/>
      <c r="I123" s="149"/>
      <c r="J123" s="149"/>
      <c r="K123" s="149"/>
      <c r="L123" s="149"/>
      <c r="M123" s="149"/>
      <c r="N123" s="149"/>
      <c r="O123" s="149"/>
      <c r="P123" s="149"/>
      <c r="Q123" s="149"/>
      <c r="R123" s="149"/>
      <c r="S123" s="149"/>
      <c r="T123" s="148">
        <v>0.16</v>
      </c>
    </row>
    <row r="124" spans="1:20" ht="13.5" x14ac:dyDescent="0.25">
      <c r="A124" s="440" t="s">
        <v>416</v>
      </c>
      <c r="B124" s="441"/>
      <c r="C124" s="441"/>
      <c r="D124" s="441"/>
      <c r="E124" s="441"/>
      <c r="F124" s="441"/>
      <c r="G124" s="441"/>
      <c r="H124" s="441"/>
      <c r="I124" s="441"/>
      <c r="J124" s="441"/>
      <c r="K124" s="441"/>
      <c r="L124" s="441"/>
      <c r="M124" s="441"/>
      <c r="N124" s="441"/>
      <c r="O124" s="441"/>
      <c r="P124" s="441"/>
      <c r="Q124" s="441"/>
      <c r="R124" s="441"/>
      <c r="S124" s="441"/>
      <c r="T124" s="442"/>
    </row>
    <row r="125" spans="1:20" x14ac:dyDescent="0.25">
      <c r="A125" s="153">
        <v>1</v>
      </c>
      <c r="B125" s="149"/>
      <c r="C125" s="152" t="s">
        <v>321</v>
      </c>
      <c r="D125" s="151" t="s">
        <v>15</v>
      </c>
      <c r="E125" s="150"/>
      <c r="F125" s="149"/>
      <c r="G125" s="149"/>
      <c r="H125" s="149"/>
      <c r="I125" s="149"/>
      <c r="J125" s="149"/>
      <c r="K125" s="149"/>
      <c r="L125" s="149"/>
      <c r="M125" s="149"/>
      <c r="N125" s="149"/>
      <c r="O125" s="149"/>
      <c r="P125" s="149"/>
      <c r="Q125" s="149"/>
      <c r="R125" s="149"/>
      <c r="S125" s="149"/>
      <c r="T125" s="148">
        <v>2</v>
      </c>
    </row>
    <row r="126" spans="1:20" x14ac:dyDescent="0.25">
      <c r="A126" s="153">
        <v>2</v>
      </c>
      <c r="B126" s="149"/>
      <c r="C126" s="152" t="s">
        <v>318</v>
      </c>
      <c r="D126" s="151" t="s">
        <v>15</v>
      </c>
      <c r="E126" s="150"/>
      <c r="F126" s="149"/>
      <c r="G126" s="149"/>
      <c r="H126" s="149"/>
      <c r="I126" s="149"/>
      <c r="J126" s="149"/>
      <c r="K126" s="149"/>
      <c r="L126" s="149"/>
      <c r="M126" s="149"/>
      <c r="N126" s="149"/>
      <c r="O126" s="149"/>
      <c r="P126" s="149"/>
      <c r="Q126" s="149"/>
      <c r="R126" s="149"/>
      <c r="S126" s="149"/>
      <c r="T126" s="148">
        <v>2</v>
      </c>
    </row>
    <row r="127" spans="1:20" x14ac:dyDescent="0.25">
      <c r="A127" s="153">
        <v>3</v>
      </c>
      <c r="B127" s="149"/>
      <c r="C127" s="152" t="s">
        <v>329</v>
      </c>
      <c r="D127" s="151" t="s">
        <v>15</v>
      </c>
      <c r="E127" s="150"/>
      <c r="F127" s="149"/>
      <c r="G127" s="149"/>
      <c r="H127" s="149"/>
      <c r="I127" s="149"/>
      <c r="J127" s="149"/>
      <c r="K127" s="149"/>
      <c r="L127" s="149"/>
      <c r="M127" s="149"/>
      <c r="N127" s="149"/>
      <c r="O127" s="149"/>
      <c r="P127" s="149"/>
      <c r="Q127" s="149"/>
      <c r="R127" s="149"/>
      <c r="S127" s="149"/>
      <c r="T127" s="148">
        <v>4</v>
      </c>
    </row>
    <row r="128" spans="1:20" x14ac:dyDescent="0.25">
      <c r="A128" s="153">
        <v>4</v>
      </c>
      <c r="B128" s="149"/>
      <c r="C128" s="152" t="s">
        <v>316</v>
      </c>
      <c r="D128" s="151" t="s">
        <v>15</v>
      </c>
      <c r="E128" s="150"/>
      <c r="F128" s="149"/>
      <c r="G128" s="149"/>
      <c r="H128" s="149"/>
      <c r="I128" s="149"/>
      <c r="J128" s="149"/>
      <c r="K128" s="149"/>
      <c r="L128" s="149"/>
      <c r="M128" s="149"/>
      <c r="N128" s="149"/>
      <c r="O128" s="149"/>
      <c r="P128" s="149"/>
      <c r="Q128" s="149"/>
      <c r="R128" s="149"/>
      <c r="S128" s="149"/>
      <c r="T128" s="148">
        <v>2</v>
      </c>
    </row>
    <row r="129" spans="1:20" x14ac:dyDescent="0.25">
      <c r="A129" s="153">
        <v>5</v>
      </c>
      <c r="B129" s="149"/>
      <c r="C129" s="152" t="s">
        <v>332</v>
      </c>
      <c r="D129" s="151" t="s">
        <v>15</v>
      </c>
      <c r="E129" s="150"/>
      <c r="F129" s="149"/>
      <c r="G129" s="149"/>
      <c r="H129" s="149"/>
      <c r="I129" s="149"/>
      <c r="J129" s="149"/>
      <c r="K129" s="149"/>
      <c r="L129" s="149"/>
      <c r="M129" s="149"/>
      <c r="N129" s="149"/>
      <c r="O129" s="149"/>
      <c r="P129" s="149"/>
      <c r="Q129" s="149"/>
      <c r="R129" s="149"/>
      <c r="S129" s="149"/>
      <c r="T129" s="148">
        <v>4</v>
      </c>
    </row>
    <row r="130" spans="1:20" ht="13.5" thickBot="1" x14ac:dyDescent="0.3">
      <c r="A130" s="159">
        <v>6</v>
      </c>
      <c r="B130" s="155"/>
      <c r="C130" s="158" t="s">
        <v>333</v>
      </c>
      <c r="D130" s="157" t="s">
        <v>15</v>
      </c>
      <c r="E130" s="156"/>
      <c r="F130" s="155"/>
      <c r="G130" s="155"/>
      <c r="H130" s="155"/>
      <c r="I130" s="155"/>
      <c r="J130" s="155"/>
      <c r="K130" s="155"/>
      <c r="L130" s="155"/>
      <c r="M130" s="155"/>
      <c r="N130" s="155"/>
      <c r="O130" s="155"/>
      <c r="P130" s="155"/>
      <c r="Q130" s="155"/>
      <c r="R130" s="155"/>
      <c r="S130" s="155"/>
      <c r="T130" s="154">
        <v>2</v>
      </c>
    </row>
    <row r="131" spans="1:20" ht="13.5" x14ac:dyDescent="0.25">
      <c r="A131" s="437" t="s">
        <v>415</v>
      </c>
      <c r="B131" s="438"/>
      <c r="C131" s="438"/>
      <c r="D131" s="438"/>
      <c r="E131" s="438"/>
      <c r="F131" s="438"/>
      <c r="G131" s="438"/>
      <c r="H131" s="438"/>
      <c r="I131" s="438"/>
      <c r="J131" s="438"/>
      <c r="K131" s="438"/>
      <c r="L131" s="438"/>
      <c r="M131" s="438"/>
      <c r="N131" s="438"/>
      <c r="O131" s="438"/>
      <c r="P131" s="438"/>
      <c r="Q131" s="438"/>
      <c r="R131" s="438"/>
      <c r="S131" s="438"/>
      <c r="T131" s="439"/>
    </row>
    <row r="132" spans="1:20" x14ac:dyDescent="0.25">
      <c r="A132" s="153">
        <v>1</v>
      </c>
      <c r="B132" s="149"/>
      <c r="C132" s="152" t="s">
        <v>163</v>
      </c>
      <c r="D132" s="151" t="s">
        <v>15</v>
      </c>
      <c r="E132" s="150"/>
      <c r="F132" s="149"/>
      <c r="G132" s="149"/>
      <c r="H132" s="149"/>
      <c r="I132" s="149"/>
      <c r="J132" s="149"/>
      <c r="K132" s="149"/>
      <c r="L132" s="149"/>
      <c r="M132" s="149"/>
      <c r="N132" s="149"/>
      <c r="O132" s="149"/>
      <c r="P132" s="149"/>
      <c r="Q132" s="149"/>
      <c r="R132" s="149"/>
      <c r="S132" s="149"/>
      <c r="T132" s="148">
        <v>8</v>
      </c>
    </row>
    <row r="133" spans="1:20" x14ac:dyDescent="0.25">
      <c r="A133" s="153">
        <v>2</v>
      </c>
      <c r="B133" s="149"/>
      <c r="C133" s="152" t="s">
        <v>341</v>
      </c>
      <c r="D133" s="151" t="s">
        <v>15</v>
      </c>
      <c r="E133" s="150"/>
      <c r="F133" s="149"/>
      <c r="G133" s="149"/>
      <c r="H133" s="149"/>
      <c r="I133" s="149"/>
      <c r="J133" s="149"/>
      <c r="K133" s="149"/>
      <c r="L133" s="149"/>
      <c r="M133" s="149"/>
      <c r="N133" s="149"/>
      <c r="O133" s="149"/>
      <c r="P133" s="149"/>
      <c r="Q133" s="149"/>
      <c r="R133" s="149"/>
      <c r="S133" s="149"/>
      <c r="T133" s="148">
        <v>15</v>
      </c>
    </row>
    <row r="134" spans="1:20" x14ac:dyDescent="0.25">
      <c r="A134" s="153">
        <v>3</v>
      </c>
      <c r="B134" s="149"/>
      <c r="C134" s="152" t="s">
        <v>354</v>
      </c>
      <c r="D134" s="151" t="s">
        <v>15</v>
      </c>
      <c r="E134" s="150"/>
      <c r="F134" s="149"/>
      <c r="G134" s="149"/>
      <c r="H134" s="149"/>
      <c r="I134" s="149"/>
      <c r="J134" s="149"/>
      <c r="K134" s="149"/>
      <c r="L134" s="149"/>
      <c r="M134" s="149"/>
      <c r="N134" s="149"/>
      <c r="O134" s="149"/>
      <c r="P134" s="149"/>
      <c r="Q134" s="149"/>
      <c r="R134" s="149"/>
      <c r="S134" s="149"/>
      <c r="T134" s="148">
        <v>4</v>
      </c>
    </row>
    <row r="135" spans="1:20" x14ac:dyDescent="0.25">
      <c r="A135" s="153">
        <v>4</v>
      </c>
      <c r="B135" s="149"/>
      <c r="C135" s="152" t="s">
        <v>296</v>
      </c>
      <c r="D135" s="151" t="s">
        <v>15</v>
      </c>
      <c r="E135" s="150"/>
      <c r="F135" s="149"/>
      <c r="G135" s="149"/>
      <c r="H135" s="149"/>
      <c r="I135" s="149"/>
      <c r="J135" s="149"/>
      <c r="K135" s="149"/>
      <c r="L135" s="149"/>
      <c r="M135" s="149"/>
      <c r="N135" s="149"/>
      <c r="O135" s="149"/>
      <c r="P135" s="149"/>
      <c r="Q135" s="149"/>
      <c r="R135" s="149"/>
      <c r="S135" s="149"/>
      <c r="T135" s="148">
        <v>2</v>
      </c>
    </row>
    <row r="136" spans="1:20" x14ac:dyDescent="0.25">
      <c r="A136" s="153">
        <v>5</v>
      </c>
      <c r="B136" s="149"/>
      <c r="C136" s="152" t="s">
        <v>343</v>
      </c>
      <c r="D136" s="151" t="s">
        <v>15</v>
      </c>
      <c r="E136" s="150"/>
      <c r="F136" s="149"/>
      <c r="G136" s="149"/>
      <c r="H136" s="149"/>
      <c r="I136" s="149"/>
      <c r="J136" s="149"/>
      <c r="K136" s="149"/>
      <c r="L136" s="149"/>
      <c r="M136" s="149"/>
      <c r="N136" s="149"/>
      <c r="O136" s="149"/>
      <c r="P136" s="149"/>
      <c r="Q136" s="149"/>
      <c r="R136" s="149"/>
      <c r="S136" s="149"/>
      <c r="T136" s="148">
        <v>72</v>
      </c>
    </row>
    <row r="137" spans="1:20" x14ac:dyDescent="0.25">
      <c r="A137" s="153">
        <v>6</v>
      </c>
      <c r="B137" s="149"/>
      <c r="C137" s="152" t="s">
        <v>344</v>
      </c>
      <c r="D137" s="151" t="s">
        <v>15</v>
      </c>
      <c r="E137" s="150"/>
      <c r="F137" s="149"/>
      <c r="G137" s="149"/>
      <c r="H137" s="149"/>
      <c r="I137" s="149"/>
      <c r="J137" s="149"/>
      <c r="K137" s="149"/>
      <c r="L137" s="149"/>
      <c r="M137" s="149"/>
      <c r="N137" s="149"/>
      <c r="O137" s="149"/>
      <c r="P137" s="149"/>
      <c r="Q137" s="149"/>
      <c r="R137" s="149"/>
      <c r="S137" s="149"/>
      <c r="T137" s="148">
        <v>4</v>
      </c>
    </row>
    <row r="138" spans="1:20" x14ac:dyDescent="0.25">
      <c r="A138" s="153">
        <v>7</v>
      </c>
      <c r="B138" s="149"/>
      <c r="C138" s="152" t="s">
        <v>346</v>
      </c>
      <c r="D138" s="151" t="s">
        <v>15</v>
      </c>
      <c r="E138" s="150"/>
      <c r="F138" s="149"/>
      <c r="G138" s="149"/>
      <c r="H138" s="149"/>
      <c r="I138" s="149"/>
      <c r="J138" s="149"/>
      <c r="K138" s="149"/>
      <c r="L138" s="149"/>
      <c r="M138" s="149"/>
      <c r="N138" s="149"/>
      <c r="O138" s="149"/>
      <c r="P138" s="149"/>
      <c r="Q138" s="149"/>
      <c r="R138" s="149"/>
      <c r="S138" s="149"/>
      <c r="T138" s="148">
        <v>3</v>
      </c>
    </row>
    <row r="139" spans="1:20" ht="13.5" x14ac:dyDescent="0.25">
      <c r="A139" s="440" t="s">
        <v>131</v>
      </c>
      <c r="B139" s="441"/>
      <c r="C139" s="441"/>
      <c r="D139" s="441"/>
      <c r="E139" s="441"/>
      <c r="F139" s="441"/>
      <c r="G139" s="441"/>
      <c r="H139" s="441"/>
      <c r="I139" s="441"/>
      <c r="J139" s="441"/>
      <c r="K139" s="441"/>
      <c r="L139" s="441"/>
      <c r="M139" s="441"/>
      <c r="N139" s="441"/>
      <c r="O139" s="441"/>
      <c r="P139" s="441"/>
      <c r="Q139" s="441"/>
      <c r="R139" s="441"/>
      <c r="S139" s="441"/>
      <c r="T139" s="442"/>
    </row>
    <row r="140" spans="1:20" x14ac:dyDescent="0.25">
      <c r="A140" s="153">
        <v>1</v>
      </c>
      <c r="B140" s="149"/>
      <c r="C140" s="152" t="s">
        <v>367</v>
      </c>
      <c r="D140" s="151" t="s">
        <v>21</v>
      </c>
      <c r="E140" s="150"/>
      <c r="F140" s="149"/>
      <c r="G140" s="149"/>
      <c r="H140" s="149"/>
      <c r="I140" s="149"/>
      <c r="J140" s="149"/>
      <c r="K140" s="149"/>
      <c r="L140" s="149"/>
      <c r="M140" s="149"/>
      <c r="N140" s="149"/>
      <c r="O140" s="149"/>
      <c r="P140" s="149"/>
      <c r="Q140" s="149"/>
      <c r="R140" s="149"/>
      <c r="S140" s="149"/>
      <c r="T140" s="148">
        <v>0.56299999999999994</v>
      </c>
    </row>
    <row r="141" spans="1:20" ht="25.5" x14ac:dyDescent="0.25">
      <c r="A141" s="153">
        <v>2</v>
      </c>
      <c r="B141" s="149"/>
      <c r="C141" s="152" t="s">
        <v>364</v>
      </c>
      <c r="D141" s="151" t="s">
        <v>21</v>
      </c>
      <c r="E141" s="150"/>
      <c r="F141" s="149"/>
      <c r="G141" s="149"/>
      <c r="H141" s="149"/>
      <c r="I141" s="149"/>
      <c r="J141" s="149"/>
      <c r="K141" s="149"/>
      <c r="L141" s="149"/>
      <c r="M141" s="149"/>
      <c r="N141" s="149"/>
      <c r="O141" s="149"/>
      <c r="P141" s="149"/>
      <c r="Q141" s="149"/>
      <c r="R141" s="149"/>
      <c r="S141" s="149"/>
      <c r="T141" s="148">
        <v>0.37759999999999999</v>
      </c>
    </row>
    <row r="142" spans="1:20" x14ac:dyDescent="0.25">
      <c r="A142" s="153">
        <v>3</v>
      </c>
      <c r="B142" s="149"/>
      <c r="C142" s="152" t="s">
        <v>368</v>
      </c>
      <c r="D142" s="151" t="s">
        <v>21</v>
      </c>
      <c r="E142" s="150"/>
      <c r="F142" s="149"/>
      <c r="G142" s="149"/>
      <c r="H142" s="149"/>
      <c r="I142" s="149"/>
      <c r="J142" s="149"/>
      <c r="K142" s="149"/>
      <c r="L142" s="149"/>
      <c r="M142" s="149"/>
      <c r="N142" s="149"/>
      <c r="O142" s="149"/>
      <c r="P142" s="149"/>
      <c r="Q142" s="149"/>
      <c r="R142" s="149"/>
      <c r="S142" s="149"/>
      <c r="T142" s="148">
        <v>0.38240000000000002</v>
      </c>
    </row>
    <row r="143" spans="1:20" x14ac:dyDescent="0.25">
      <c r="A143" s="153">
        <v>4</v>
      </c>
      <c r="B143" s="149"/>
      <c r="C143" s="152" t="s">
        <v>303</v>
      </c>
      <c r="D143" s="151" t="s">
        <v>101</v>
      </c>
      <c r="E143" s="150"/>
      <c r="F143" s="149"/>
      <c r="G143" s="149"/>
      <c r="H143" s="149"/>
      <c r="I143" s="149"/>
      <c r="J143" s="149"/>
      <c r="K143" s="149"/>
      <c r="L143" s="149"/>
      <c r="M143" s="149"/>
      <c r="N143" s="149"/>
      <c r="O143" s="149"/>
      <c r="P143" s="149"/>
      <c r="Q143" s="149"/>
      <c r="R143" s="149"/>
      <c r="S143" s="149"/>
      <c r="T143" s="148">
        <v>28.29</v>
      </c>
    </row>
    <row r="144" spans="1:20" x14ac:dyDescent="0.25">
      <c r="A144" s="153">
        <v>5</v>
      </c>
      <c r="B144" s="149"/>
      <c r="C144" s="152" t="s">
        <v>304</v>
      </c>
      <c r="D144" s="151" t="s">
        <v>101</v>
      </c>
      <c r="E144" s="150"/>
      <c r="F144" s="149"/>
      <c r="G144" s="149"/>
      <c r="H144" s="149"/>
      <c r="I144" s="149"/>
      <c r="J144" s="149"/>
      <c r="K144" s="149"/>
      <c r="L144" s="149"/>
      <c r="M144" s="149"/>
      <c r="N144" s="149"/>
      <c r="O144" s="149"/>
      <c r="P144" s="149"/>
      <c r="Q144" s="149"/>
      <c r="R144" s="149"/>
      <c r="S144" s="149"/>
      <c r="T144" s="148">
        <v>0.16</v>
      </c>
    </row>
    <row r="145" spans="1:20" x14ac:dyDescent="0.25">
      <c r="A145" s="153">
        <v>6</v>
      </c>
      <c r="B145" s="149"/>
      <c r="C145" s="152" t="s">
        <v>307</v>
      </c>
      <c r="D145" s="151" t="s">
        <v>102</v>
      </c>
      <c r="E145" s="150"/>
      <c r="F145" s="149"/>
      <c r="G145" s="149"/>
      <c r="H145" s="149"/>
      <c r="I145" s="149"/>
      <c r="J145" s="149"/>
      <c r="K145" s="149"/>
      <c r="L145" s="149"/>
      <c r="M145" s="149"/>
      <c r="N145" s="149"/>
      <c r="O145" s="149"/>
      <c r="P145" s="149"/>
      <c r="Q145" s="149"/>
      <c r="R145" s="149"/>
      <c r="S145" s="149"/>
      <c r="T145" s="148">
        <v>473.43</v>
      </c>
    </row>
    <row r="146" spans="1:20" x14ac:dyDescent="0.25">
      <c r="A146" s="153">
        <v>7</v>
      </c>
      <c r="B146" s="149"/>
      <c r="C146" s="152" t="s">
        <v>308</v>
      </c>
      <c r="D146" s="151" t="s">
        <v>101</v>
      </c>
      <c r="E146" s="150"/>
      <c r="F146" s="149"/>
      <c r="G146" s="149"/>
      <c r="H146" s="149"/>
      <c r="I146" s="149"/>
      <c r="J146" s="149"/>
      <c r="K146" s="149"/>
      <c r="L146" s="149"/>
      <c r="M146" s="149"/>
      <c r="N146" s="149"/>
      <c r="O146" s="149"/>
      <c r="P146" s="149"/>
      <c r="Q146" s="149"/>
      <c r="R146" s="149"/>
      <c r="S146" s="149"/>
      <c r="T146" s="148">
        <v>47.34</v>
      </c>
    </row>
    <row r="147" spans="1:20" x14ac:dyDescent="0.25">
      <c r="A147" s="153">
        <v>8</v>
      </c>
      <c r="B147" s="149"/>
      <c r="C147" s="152" t="s">
        <v>327</v>
      </c>
      <c r="D147" s="151" t="s">
        <v>15</v>
      </c>
      <c r="E147" s="150"/>
      <c r="F147" s="149"/>
      <c r="G147" s="149"/>
      <c r="H147" s="149"/>
      <c r="I147" s="149"/>
      <c r="J147" s="149"/>
      <c r="K147" s="149"/>
      <c r="L147" s="149"/>
      <c r="M147" s="149"/>
      <c r="N147" s="149"/>
      <c r="O147" s="149"/>
      <c r="P147" s="149"/>
      <c r="Q147" s="149"/>
      <c r="R147" s="149"/>
      <c r="S147" s="149"/>
      <c r="T147" s="148">
        <v>2</v>
      </c>
    </row>
    <row r="148" spans="1:20" ht="13.5" thickBot="1" x14ac:dyDescent="0.3">
      <c r="A148" s="147">
        <v>9</v>
      </c>
      <c r="B148" s="143"/>
      <c r="C148" s="146" t="s">
        <v>317</v>
      </c>
      <c r="D148" s="145" t="s">
        <v>15</v>
      </c>
      <c r="E148" s="144"/>
      <c r="F148" s="143"/>
      <c r="G148" s="143"/>
      <c r="H148" s="143"/>
      <c r="I148" s="143"/>
      <c r="J148" s="143"/>
      <c r="K148" s="143"/>
      <c r="L148" s="143"/>
      <c r="M148" s="143"/>
      <c r="N148" s="143"/>
      <c r="O148" s="143"/>
      <c r="P148" s="143"/>
      <c r="Q148" s="143"/>
      <c r="R148" s="143"/>
      <c r="S148" s="143"/>
      <c r="T148" s="142">
        <v>2</v>
      </c>
    </row>
    <row r="149" spans="1:20" x14ac:dyDescent="0.25">
      <c r="A149" s="141"/>
      <c r="C149" s="140"/>
      <c r="D149" s="137"/>
      <c r="E149" s="139"/>
      <c r="T149" s="139"/>
    </row>
    <row r="150" spans="1:20" x14ac:dyDescent="0.25">
      <c r="C150" s="138"/>
      <c r="D150" s="137"/>
    </row>
    <row r="151" spans="1:20" x14ac:dyDescent="0.25">
      <c r="C151" s="138"/>
      <c r="D151" s="137"/>
    </row>
    <row r="152" spans="1:20" s="133" customFormat="1" ht="16.5" thickBot="1" x14ac:dyDescent="0.3">
      <c r="A152" s="195" t="s">
        <v>30</v>
      </c>
      <c r="B152" s="134"/>
      <c r="C152" s="194"/>
      <c r="D152" s="194"/>
      <c r="E152" s="194"/>
      <c r="F152" s="135"/>
      <c r="G152" s="135"/>
      <c r="H152" s="135"/>
      <c r="I152" s="135"/>
      <c r="J152" s="135"/>
      <c r="K152" s="135"/>
      <c r="L152" s="135"/>
      <c r="M152" s="135"/>
      <c r="N152" s="135"/>
      <c r="O152" s="135"/>
      <c r="P152" s="135"/>
      <c r="Q152" s="135"/>
      <c r="R152" s="135"/>
      <c r="S152" s="134"/>
      <c r="T152" s="193" t="s">
        <v>130</v>
      </c>
    </row>
    <row r="153" spans="1:20" s="133" customFormat="1" ht="15.75" x14ac:dyDescent="0.25">
      <c r="A153" s="134"/>
      <c r="B153" s="134"/>
      <c r="C153" s="195"/>
      <c r="D153" s="195"/>
      <c r="E153" s="195"/>
      <c r="F153" s="136"/>
      <c r="G153" s="135"/>
      <c r="H153" s="135"/>
      <c r="I153" s="135"/>
      <c r="J153" s="135"/>
      <c r="K153" s="135"/>
      <c r="L153" s="135"/>
      <c r="M153" s="135"/>
      <c r="N153" s="135"/>
      <c r="O153" s="135"/>
      <c r="P153" s="135"/>
      <c r="Q153" s="135"/>
      <c r="R153" s="135"/>
      <c r="S153" s="134"/>
      <c r="T153" s="195"/>
    </row>
    <row r="154" spans="1:20" ht="16.5" thickBot="1" x14ac:dyDescent="0.3">
      <c r="A154" s="195" t="s">
        <v>145</v>
      </c>
      <c r="C154" s="194"/>
      <c r="D154" s="194"/>
      <c r="E154" s="194"/>
      <c r="T154" s="193" t="s">
        <v>147</v>
      </c>
    </row>
  </sheetData>
  <mergeCells count="43">
    <mergeCell ref="A124:T124"/>
    <mergeCell ref="A131:T131"/>
    <mergeCell ref="A139:T139"/>
    <mergeCell ref="A81:T81"/>
    <mergeCell ref="A99:T99"/>
    <mergeCell ref="A100:T100"/>
    <mergeCell ref="A105:T105"/>
    <mergeCell ref="A112:T112"/>
    <mergeCell ref="A121:T121"/>
    <mergeCell ref="A52:T52"/>
    <mergeCell ref="A60:T60"/>
    <mergeCell ref="A64:T64"/>
    <mergeCell ref="A72:T72"/>
    <mergeCell ref="A75:T75"/>
    <mergeCell ref="A78:T78"/>
    <mergeCell ref="T15:T17"/>
    <mergeCell ref="A19:T19"/>
    <mergeCell ref="A20:T20"/>
    <mergeCell ref="A24:T24"/>
    <mergeCell ref="A29:T29"/>
    <mergeCell ref="A47:T47"/>
    <mergeCell ref="N15:N18"/>
    <mergeCell ref="O15:O18"/>
    <mergeCell ref="P15:P18"/>
    <mergeCell ref="Q15:Q18"/>
    <mergeCell ref="R15:R18"/>
    <mergeCell ref="S15:S18"/>
    <mergeCell ref="H15:H18"/>
    <mergeCell ref="I15:I18"/>
    <mergeCell ref="J15:J18"/>
    <mergeCell ref="K15:K18"/>
    <mergeCell ref="L15:L18"/>
    <mergeCell ref="M15:M18"/>
    <mergeCell ref="A11:T12"/>
    <mergeCell ref="A13:T13"/>
    <mergeCell ref="C14:T14"/>
    <mergeCell ref="A15:A18"/>
    <mergeCell ref="B15:B18"/>
    <mergeCell ref="C15:C18"/>
    <mergeCell ref="D15:D18"/>
    <mergeCell ref="E15:E18"/>
    <mergeCell ref="F15:F18"/>
    <mergeCell ref="G15:G18"/>
  </mergeCells>
  <conditionalFormatting sqref="H30">
    <cfRule type="cellIs" dxfId="5" priority="1" operator="lessThan">
      <formula>0</formula>
    </cfRule>
  </conditionalFormatting>
  <printOptions horizontalCentered="1"/>
  <pageMargins left="0.23622047244094491" right="0.23622047244094491" top="0.55118110236220474" bottom="0.55118110236220474" header="0.31496062992125984" footer="0.31496062992125984"/>
  <pageSetup paperSize="9" scale="70" fitToHeight="0" orientation="portrait" r:id="rId1"/>
  <headerFooter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7B43A-23DF-40F5-AA33-9860EA79FCF5}">
  <sheetPr>
    <pageSetUpPr fitToPage="1"/>
  </sheetPr>
  <dimension ref="A1:I140"/>
  <sheetViews>
    <sheetView view="pageBreakPreview" zoomScale="130" zoomScaleNormal="100" zoomScaleSheetLayoutView="130" workbookViewId="0">
      <selection activeCell="C50" sqref="C50"/>
    </sheetView>
  </sheetViews>
  <sheetFormatPr defaultColWidth="9.140625" defaultRowHeight="15" x14ac:dyDescent="0.25"/>
  <cols>
    <col min="1" max="1" width="6" style="1" customWidth="1"/>
    <col min="2" max="2" width="17.7109375" style="5" customWidth="1"/>
    <col min="3" max="3" width="84.28515625" style="1" customWidth="1"/>
    <col min="4" max="4" width="8.85546875" style="1" customWidth="1"/>
    <col min="5" max="5" width="13.85546875" style="1" bestFit="1" customWidth="1"/>
    <col min="6" max="6" width="13.28515625" style="2" customWidth="1"/>
    <col min="7" max="7" width="11.85546875" style="2" customWidth="1"/>
    <col min="8" max="8" width="15.7109375" style="2" customWidth="1"/>
    <col min="9" max="9" width="15.42578125" style="2" customWidth="1"/>
    <col min="10" max="16384" width="9.140625" style="2"/>
  </cols>
  <sheetData>
    <row r="1" spans="1:9" s="313" customFormat="1" x14ac:dyDescent="0.25">
      <c r="A1" s="310"/>
      <c r="B1" s="311"/>
      <c r="C1" s="310"/>
      <c r="D1" s="310"/>
      <c r="E1" s="310"/>
      <c r="F1" s="312"/>
      <c r="G1" s="312"/>
      <c r="H1" s="415" t="s">
        <v>505</v>
      </c>
      <c r="I1" s="415"/>
    </row>
    <row r="2" spans="1:9" s="313" customFormat="1" ht="15" customHeight="1" x14ac:dyDescent="0.25">
      <c r="A2" s="310"/>
      <c r="B2" s="311" t="s">
        <v>506</v>
      </c>
      <c r="C2" s="314" t="s">
        <v>507</v>
      </c>
      <c r="D2" s="310"/>
      <c r="E2" s="310"/>
      <c r="F2" s="415"/>
      <c r="G2" s="415"/>
      <c r="H2" s="415"/>
      <c r="I2" s="415"/>
    </row>
    <row r="3" spans="1:9" s="313" customFormat="1" ht="15" customHeight="1" x14ac:dyDescent="0.25">
      <c r="A3" s="310"/>
      <c r="B3" s="311"/>
      <c r="C3" s="310"/>
      <c r="D3" s="310"/>
      <c r="E3" s="310"/>
      <c r="F3" s="315"/>
      <c r="G3" s="315"/>
      <c r="H3" s="315"/>
      <c r="I3" s="315"/>
    </row>
    <row r="4" spans="1:9" s="313" customFormat="1" ht="15" customHeight="1" x14ac:dyDescent="0.25">
      <c r="A4" s="310"/>
      <c r="B4" s="311"/>
      <c r="C4" s="310"/>
      <c r="D4" s="310"/>
      <c r="E4" s="310"/>
      <c r="F4" s="315"/>
      <c r="G4" s="315"/>
      <c r="H4" s="315"/>
      <c r="I4" s="315"/>
    </row>
    <row r="5" spans="1:9" ht="15" customHeight="1" x14ac:dyDescent="0.25">
      <c r="A5" s="420" t="s">
        <v>524</v>
      </c>
      <c r="B5" s="420"/>
      <c r="C5" s="420"/>
      <c r="D5" s="420"/>
      <c r="E5" s="420"/>
      <c r="F5" s="420"/>
      <c r="G5" s="420"/>
      <c r="H5" s="420"/>
      <c r="I5" s="420"/>
    </row>
    <row r="6" spans="1:9" ht="22.5" customHeight="1" thickBot="1" x14ac:dyDescent="0.3">
      <c r="A6" s="417" t="s">
        <v>519</v>
      </c>
      <c r="B6" s="417"/>
      <c r="C6" s="417"/>
      <c r="D6" s="417"/>
      <c r="E6" s="417"/>
      <c r="F6" s="417"/>
      <c r="G6" s="417"/>
      <c r="H6" s="417"/>
      <c r="I6" s="417"/>
    </row>
    <row r="7" spans="1:9" s="3" customFormat="1" ht="15" customHeight="1" x14ac:dyDescent="0.25">
      <c r="A7" s="412" t="s">
        <v>0</v>
      </c>
      <c r="B7" s="16" t="s">
        <v>1</v>
      </c>
      <c r="C7" s="412" t="s">
        <v>2</v>
      </c>
      <c r="D7" s="412" t="s">
        <v>3</v>
      </c>
      <c r="E7" s="412" t="s">
        <v>4</v>
      </c>
      <c r="F7" s="418" t="s">
        <v>493</v>
      </c>
      <c r="G7" s="419"/>
      <c r="H7" s="418" t="s">
        <v>494</v>
      </c>
      <c r="I7" s="419"/>
    </row>
    <row r="8" spans="1:9" ht="15.75" thickBot="1" x14ac:dyDescent="0.3">
      <c r="A8" s="413"/>
      <c r="B8" s="17" t="s">
        <v>5</v>
      </c>
      <c r="C8" s="413"/>
      <c r="D8" s="413"/>
      <c r="E8" s="413"/>
      <c r="F8" s="320" t="s">
        <v>495</v>
      </c>
      <c r="G8" s="321" t="s">
        <v>496</v>
      </c>
      <c r="H8" s="320" t="s">
        <v>495</v>
      </c>
      <c r="I8" s="321" t="s">
        <v>496</v>
      </c>
    </row>
    <row r="9" spans="1:9" ht="15.75" thickBot="1" x14ac:dyDescent="0.3">
      <c r="A9" s="213"/>
      <c r="B9" s="96"/>
      <c r="C9" s="214"/>
      <c r="D9" s="214"/>
      <c r="E9" s="214"/>
      <c r="F9" s="328"/>
      <c r="G9" s="328"/>
      <c r="H9" s="328"/>
      <c r="I9" s="329"/>
    </row>
    <row r="10" spans="1:9" ht="15.75" customHeight="1" thickBot="1" x14ac:dyDescent="0.3">
      <c r="A10" s="408" t="s">
        <v>463</v>
      </c>
      <c r="B10" s="410"/>
      <c r="C10" s="410"/>
      <c r="D10" s="410"/>
      <c r="E10" s="410"/>
      <c r="F10" s="410"/>
      <c r="G10" s="410"/>
      <c r="H10" s="410"/>
      <c r="I10" s="411"/>
    </row>
    <row r="11" spans="1:9" customFormat="1" ht="15.75" thickBot="1" x14ac:dyDescent="0.3">
      <c r="A11" s="331"/>
      <c r="B11" s="332" t="s">
        <v>6</v>
      </c>
      <c r="C11" s="406" t="s">
        <v>172</v>
      </c>
      <c r="D11" s="406"/>
      <c r="E11" s="406"/>
      <c r="F11" s="406"/>
      <c r="G11" s="406"/>
      <c r="H11" s="406"/>
      <c r="I11" s="407"/>
    </row>
    <row r="12" spans="1:9" customFormat="1" ht="25.5" x14ac:dyDescent="0.25">
      <c r="A12" s="289">
        <v>1</v>
      </c>
      <c r="B12" s="295" t="s">
        <v>535</v>
      </c>
      <c r="C12" s="364" t="s">
        <v>36</v>
      </c>
      <c r="D12" s="285" t="s">
        <v>38</v>
      </c>
      <c r="E12" s="303">
        <v>123.85</v>
      </c>
      <c r="F12" s="276"/>
      <c r="G12" s="277">
        <v>0</v>
      </c>
      <c r="H12" s="300"/>
      <c r="I12" s="232">
        <f t="shared" ref="I12:I17" si="0">E12*G12</f>
        <v>0</v>
      </c>
    </row>
    <row r="13" spans="1:9" customFormat="1" ht="25.5" x14ac:dyDescent="0.25">
      <c r="A13" s="291" t="s">
        <v>11</v>
      </c>
      <c r="B13" s="297" t="s">
        <v>535</v>
      </c>
      <c r="C13" s="365" t="s">
        <v>22</v>
      </c>
      <c r="D13" s="287" t="s">
        <v>38</v>
      </c>
      <c r="E13" s="304">
        <v>3.83</v>
      </c>
      <c r="F13" s="279"/>
      <c r="G13" s="224">
        <v>0</v>
      </c>
      <c r="H13" s="301"/>
      <c r="I13" s="224">
        <f t="shared" si="0"/>
        <v>0</v>
      </c>
    </row>
    <row r="14" spans="1:9" customFormat="1" x14ac:dyDescent="0.25">
      <c r="A14" s="291" t="s">
        <v>39</v>
      </c>
      <c r="B14" s="297" t="s">
        <v>535</v>
      </c>
      <c r="C14" s="365" t="s">
        <v>40</v>
      </c>
      <c r="D14" s="287" t="s">
        <v>7</v>
      </c>
      <c r="E14" s="304">
        <v>3.83</v>
      </c>
      <c r="F14" s="279"/>
      <c r="G14" s="224">
        <v>0</v>
      </c>
      <c r="H14" s="301"/>
      <c r="I14" s="224">
        <f t="shared" si="0"/>
        <v>0</v>
      </c>
    </row>
    <row r="15" spans="1:9" customFormat="1" x14ac:dyDescent="0.25">
      <c r="A15" s="291" t="s">
        <v>13</v>
      </c>
      <c r="B15" s="297" t="s">
        <v>535</v>
      </c>
      <c r="C15" s="365" t="s">
        <v>41</v>
      </c>
      <c r="D15" s="287" t="s">
        <v>21</v>
      </c>
      <c r="E15" s="304">
        <f>(E12+E13)*1.6</f>
        <v>204.28800000000001</v>
      </c>
      <c r="F15" s="279"/>
      <c r="G15" s="224">
        <v>0</v>
      </c>
      <c r="H15" s="301"/>
      <c r="I15" s="224">
        <f t="shared" si="0"/>
        <v>0</v>
      </c>
    </row>
    <row r="16" spans="1:9" customFormat="1" ht="25.5" x14ac:dyDescent="0.25">
      <c r="A16" s="291" t="s">
        <v>42</v>
      </c>
      <c r="B16" s="297" t="s">
        <v>535</v>
      </c>
      <c r="C16" s="365" t="s">
        <v>227</v>
      </c>
      <c r="D16" s="287" t="s">
        <v>102</v>
      </c>
      <c r="E16" s="304">
        <v>111.02</v>
      </c>
      <c r="F16" s="279"/>
      <c r="G16" s="224">
        <v>0</v>
      </c>
      <c r="H16" s="301"/>
      <c r="I16" s="224">
        <f t="shared" si="0"/>
        <v>0</v>
      </c>
    </row>
    <row r="17" spans="1:9" customFormat="1" ht="15.75" x14ac:dyDescent="0.25">
      <c r="A17" s="291" t="s">
        <v>45</v>
      </c>
      <c r="B17" s="297" t="s">
        <v>535</v>
      </c>
      <c r="C17" s="365" t="s">
        <v>43</v>
      </c>
      <c r="D17" s="287" t="s">
        <v>38</v>
      </c>
      <c r="E17" s="304">
        <v>14.44</v>
      </c>
      <c r="F17" s="279"/>
      <c r="G17" s="224">
        <v>0</v>
      </c>
      <c r="H17" s="301"/>
      <c r="I17" s="224">
        <f t="shared" si="0"/>
        <v>0</v>
      </c>
    </row>
    <row r="18" spans="1:9" customFormat="1" x14ac:dyDescent="0.25">
      <c r="A18" s="290" t="s">
        <v>46</v>
      </c>
      <c r="B18" s="296" t="s">
        <v>536</v>
      </c>
      <c r="C18" s="366" t="s">
        <v>23</v>
      </c>
      <c r="D18" s="286" t="s">
        <v>7</v>
      </c>
      <c r="E18" s="362">
        <f>1.1*E17</f>
        <v>15.884</v>
      </c>
      <c r="F18" s="278">
        <v>0</v>
      </c>
      <c r="G18" s="61"/>
      <c r="H18" s="275">
        <f>E18*F18</f>
        <v>0</v>
      </c>
      <c r="I18" s="326"/>
    </row>
    <row r="19" spans="1:9" customFormat="1" ht="15.75" x14ac:dyDescent="0.25">
      <c r="A19" s="291" t="s">
        <v>16</v>
      </c>
      <c r="B19" s="297" t="s">
        <v>535</v>
      </c>
      <c r="C19" s="294" t="s">
        <v>173</v>
      </c>
      <c r="D19" s="287" t="s">
        <v>38</v>
      </c>
      <c r="E19" s="304">
        <v>7.22</v>
      </c>
      <c r="F19" s="279"/>
      <c r="G19" s="224">
        <v>0</v>
      </c>
      <c r="H19" s="301"/>
      <c r="I19" s="224">
        <f>E19*G19</f>
        <v>0</v>
      </c>
    </row>
    <row r="20" spans="1:9" customFormat="1" ht="15.75" x14ac:dyDescent="0.25">
      <c r="A20" s="290" t="s">
        <v>17</v>
      </c>
      <c r="B20" s="296" t="s">
        <v>536</v>
      </c>
      <c r="C20" s="293" t="s">
        <v>37</v>
      </c>
      <c r="D20" s="286" t="s">
        <v>96</v>
      </c>
      <c r="E20" s="362">
        <f>1.1*E19</f>
        <v>7.9420000000000002</v>
      </c>
      <c r="F20" s="278">
        <v>0</v>
      </c>
      <c r="G20" s="61"/>
      <c r="H20" s="275">
        <f t="shared" ref="H20" si="1">E20*F20</f>
        <v>0</v>
      </c>
      <c r="I20" s="326"/>
    </row>
    <row r="21" spans="1:9" customFormat="1" ht="25.5" x14ac:dyDescent="0.25">
      <c r="A21" s="291" t="s">
        <v>18</v>
      </c>
      <c r="B21" s="297" t="s">
        <v>535</v>
      </c>
      <c r="C21" s="365" t="s">
        <v>47</v>
      </c>
      <c r="D21" s="287" t="s">
        <v>7</v>
      </c>
      <c r="E21" s="304">
        <v>69.78</v>
      </c>
      <c r="F21" s="279"/>
      <c r="G21" s="224">
        <v>0</v>
      </c>
      <c r="H21" s="301"/>
      <c r="I21" s="224">
        <f>E21*G21</f>
        <v>0</v>
      </c>
    </row>
    <row r="22" spans="1:9" customFormat="1" x14ac:dyDescent="0.25">
      <c r="A22" s="290" t="s">
        <v>90</v>
      </c>
      <c r="B22" s="296" t="s">
        <v>536</v>
      </c>
      <c r="C22" s="366" t="s">
        <v>23</v>
      </c>
      <c r="D22" s="286" t="s">
        <v>7</v>
      </c>
      <c r="E22" s="362">
        <f>1.1*E21</f>
        <v>76.75800000000001</v>
      </c>
      <c r="F22" s="278">
        <v>0</v>
      </c>
      <c r="G22" s="61"/>
      <c r="H22" s="275">
        <f>E22*F22</f>
        <v>0</v>
      </c>
      <c r="I22" s="326"/>
    </row>
    <row r="23" spans="1:9" customFormat="1" ht="16.5" thickBot="1" x14ac:dyDescent="0.3">
      <c r="A23" s="360" t="s">
        <v>19</v>
      </c>
      <c r="B23" s="309" t="s">
        <v>535</v>
      </c>
      <c r="C23" s="367" t="s">
        <v>8</v>
      </c>
      <c r="D23" s="308" t="s">
        <v>38</v>
      </c>
      <c r="E23" s="363">
        <v>69.78</v>
      </c>
      <c r="F23" s="307"/>
      <c r="G23" s="225">
        <v>0</v>
      </c>
      <c r="H23" s="361"/>
      <c r="I23" s="337">
        <f>E23*G23</f>
        <v>0</v>
      </c>
    </row>
    <row r="24" spans="1:9" customFormat="1" ht="15.75" thickBot="1" x14ac:dyDescent="0.3">
      <c r="A24" s="235"/>
      <c r="B24" s="236"/>
      <c r="C24" s="237" t="s">
        <v>497</v>
      </c>
      <c r="D24" s="238"/>
      <c r="E24" s="238"/>
      <c r="F24" s="239"/>
      <c r="G24" s="239"/>
      <c r="H24" s="240">
        <f>SUM(H12:H23)</f>
        <v>0</v>
      </c>
      <c r="I24" s="241">
        <f>SUM(I12:I23)</f>
        <v>0</v>
      </c>
    </row>
    <row r="25" spans="1:9" customFormat="1" ht="15.75" thickBot="1" x14ac:dyDescent="0.3">
      <c r="A25" s="344"/>
      <c r="B25" s="345"/>
      <c r="C25" s="346" t="s">
        <v>498</v>
      </c>
      <c r="D25" s="254"/>
      <c r="E25" s="254"/>
      <c r="F25" s="257"/>
      <c r="G25" s="257"/>
      <c r="H25" s="257"/>
      <c r="I25" s="258">
        <f>H24+I24</f>
        <v>0</v>
      </c>
    </row>
    <row r="26" spans="1:9" customFormat="1" ht="15.75" thickBot="1" x14ac:dyDescent="0.3">
      <c r="A26" s="331"/>
      <c r="B26" s="332" t="s">
        <v>9</v>
      </c>
      <c r="C26" s="406" t="s">
        <v>151</v>
      </c>
      <c r="D26" s="406"/>
      <c r="E26" s="406"/>
      <c r="F26" s="406"/>
      <c r="G26" s="406"/>
      <c r="H26" s="406"/>
      <c r="I26" s="407"/>
    </row>
    <row r="27" spans="1:9" customFormat="1" x14ac:dyDescent="0.25">
      <c r="A27" s="289" t="s">
        <v>10</v>
      </c>
      <c r="B27" s="295" t="s">
        <v>535</v>
      </c>
      <c r="C27" s="292" t="s">
        <v>470</v>
      </c>
      <c r="D27" s="285" t="s">
        <v>15</v>
      </c>
      <c r="E27" s="372">
        <v>2</v>
      </c>
      <c r="F27" s="276"/>
      <c r="G27" s="277">
        <v>0</v>
      </c>
      <c r="H27" s="54"/>
      <c r="I27" s="232">
        <f>E27*G27</f>
        <v>0</v>
      </c>
    </row>
    <row r="28" spans="1:9" customFormat="1" x14ac:dyDescent="0.25">
      <c r="A28" s="291" t="s">
        <v>11</v>
      </c>
      <c r="B28" s="297" t="s">
        <v>535</v>
      </c>
      <c r="C28" s="294" t="s">
        <v>55</v>
      </c>
      <c r="D28" s="287" t="s">
        <v>15</v>
      </c>
      <c r="E28" s="373">
        <v>2</v>
      </c>
      <c r="F28" s="375"/>
      <c r="G28" s="224">
        <v>0</v>
      </c>
      <c r="H28" s="63"/>
      <c r="I28" s="224">
        <f>E28*G28</f>
        <v>0</v>
      </c>
    </row>
    <row r="29" spans="1:9" customFormat="1" x14ac:dyDescent="0.25">
      <c r="A29" s="290" t="s">
        <v>50</v>
      </c>
      <c r="B29" s="296" t="s">
        <v>536</v>
      </c>
      <c r="C29" s="293" t="s">
        <v>153</v>
      </c>
      <c r="D29" s="286" t="s">
        <v>15</v>
      </c>
      <c r="E29" s="389">
        <v>2</v>
      </c>
      <c r="F29" s="278">
        <v>0</v>
      </c>
      <c r="G29" s="61"/>
      <c r="H29" s="275">
        <f>E29*F29</f>
        <v>0</v>
      </c>
      <c r="I29" s="61"/>
    </row>
    <row r="30" spans="1:9" customFormat="1" x14ac:dyDescent="0.25">
      <c r="A30" s="392" t="s">
        <v>39</v>
      </c>
      <c r="B30" s="394" t="s">
        <v>535</v>
      </c>
      <c r="C30" s="365" t="s">
        <v>56</v>
      </c>
      <c r="D30" s="391" t="s">
        <v>15</v>
      </c>
      <c r="E30" s="390">
        <v>2</v>
      </c>
      <c r="F30" s="375"/>
      <c r="G30" s="224">
        <v>0</v>
      </c>
      <c r="H30" s="63"/>
      <c r="I30" s="224">
        <f>E30*G30</f>
        <v>0</v>
      </c>
    </row>
    <row r="31" spans="1:9" customFormat="1" x14ac:dyDescent="0.25">
      <c r="A31" s="392" t="s">
        <v>13</v>
      </c>
      <c r="B31" s="394" t="s">
        <v>535</v>
      </c>
      <c r="C31" s="365" t="s">
        <v>155</v>
      </c>
      <c r="D31" s="391" t="s">
        <v>15</v>
      </c>
      <c r="E31" s="390">
        <v>2</v>
      </c>
      <c r="F31" s="375"/>
      <c r="G31" s="224">
        <v>0</v>
      </c>
      <c r="H31" s="63"/>
      <c r="I31" s="224">
        <f>E31*G31</f>
        <v>0</v>
      </c>
    </row>
    <row r="32" spans="1:9" customFormat="1" ht="25.5" x14ac:dyDescent="0.25">
      <c r="A32" s="290" t="s">
        <v>14</v>
      </c>
      <c r="B32" s="296" t="s">
        <v>536</v>
      </c>
      <c r="C32" s="293" t="s">
        <v>157</v>
      </c>
      <c r="D32" s="286" t="s">
        <v>15</v>
      </c>
      <c r="E32" s="283">
        <v>2</v>
      </c>
      <c r="F32" s="278">
        <v>0</v>
      </c>
      <c r="G32" s="64"/>
      <c r="H32" s="275">
        <f t="shared" ref="H32:H33" si="2">E32*F32</f>
        <v>0</v>
      </c>
      <c r="I32" s="64"/>
    </row>
    <row r="33" spans="1:9" customFormat="1" x14ac:dyDescent="0.25">
      <c r="A33" s="290" t="s">
        <v>73</v>
      </c>
      <c r="B33" s="296" t="s">
        <v>536</v>
      </c>
      <c r="C33" s="293" t="s">
        <v>159</v>
      </c>
      <c r="D33" s="286" t="s">
        <v>15</v>
      </c>
      <c r="E33" s="283">
        <v>2</v>
      </c>
      <c r="F33" s="278">
        <v>0</v>
      </c>
      <c r="G33" s="64"/>
      <c r="H33" s="275">
        <f t="shared" si="2"/>
        <v>0</v>
      </c>
      <c r="I33" s="64"/>
    </row>
    <row r="34" spans="1:9" customFormat="1" ht="25.5" x14ac:dyDescent="0.25">
      <c r="A34" s="392" t="s">
        <v>42</v>
      </c>
      <c r="B34" s="394" t="s">
        <v>535</v>
      </c>
      <c r="C34" s="365" t="s">
        <v>160</v>
      </c>
      <c r="D34" s="391" t="s">
        <v>12</v>
      </c>
      <c r="E34" s="284">
        <v>3.4</v>
      </c>
      <c r="F34" s="375"/>
      <c r="G34" s="224">
        <v>0</v>
      </c>
      <c r="H34" s="63"/>
      <c r="I34" s="224">
        <f>E34*G34</f>
        <v>0</v>
      </c>
    </row>
    <row r="35" spans="1:9" customFormat="1" x14ac:dyDescent="0.25">
      <c r="A35" s="290" t="s">
        <v>44</v>
      </c>
      <c r="B35" s="296" t="s">
        <v>536</v>
      </c>
      <c r="C35" s="293" t="s">
        <v>161</v>
      </c>
      <c r="D35" s="286" t="s">
        <v>12</v>
      </c>
      <c r="E35" s="283">
        <f>1.025*E34</f>
        <v>3.4849999999999994</v>
      </c>
      <c r="F35" s="278">
        <v>0</v>
      </c>
      <c r="G35" s="64"/>
      <c r="H35" s="275">
        <f t="shared" ref="H35:H38" si="3">E35*F35</f>
        <v>0</v>
      </c>
      <c r="I35" s="64"/>
    </row>
    <row r="36" spans="1:9" customFormat="1" x14ac:dyDescent="0.25">
      <c r="A36" s="290" t="s">
        <v>83</v>
      </c>
      <c r="B36" s="296" t="s">
        <v>536</v>
      </c>
      <c r="C36" s="293" t="s">
        <v>162</v>
      </c>
      <c r="D36" s="286" t="s">
        <v>15</v>
      </c>
      <c r="E36" s="283">
        <v>2</v>
      </c>
      <c r="F36" s="278">
        <v>0</v>
      </c>
      <c r="G36" s="64"/>
      <c r="H36" s="275">
        <f t="shared" si="3"/>
        <v>0</v>
      </c>
      <c r="I36" s="64"/>
    </row>
    <row r="37" spans="1:9" customFormat="1" x14ac:dyDescent="0.25">
      <c r="A37" s="290" t="s">
        <v>144</v>
      </c>
      <c r="B37" s="296" t="s">
        <v>536</v>
      </c>
      <c r="C37" s="293" t="s">
        <v>163</v>
      </c>
      <c r="D37" s="286" t="s">
        <v>15</v>
      </c>
      <c r="E37" s="283">
        <v>4</v>
      </c>
      <c r="F37" s="278">
        <v>0</v>
      </c>
      <c r="G37" s="64"/>
      <c r="H37" s="275">
        <f t="shared" si="3"/>
        <v>0</v>
      </c>
      <c r="I37" s="64"/>
    </row>
    <row r="38" spans="1:9" customFormat="1" x14ac:dyDescent="0.25">
      <c r="A38" s="290" t="s">
        <v>391</v>
      </c>
      <c r="B38" s="296" t="s">
        <v>536</v>
      </c>
      <c r="C38" s="293" t="s">
        <v>168</v>
      </c>
      <c r="D38" s="286" t="s">
        <v>15</v>
      </c>
      <c r="E38" s="283">
        <v>1</v>
      </c>
      <c r="F38" s="278">
        <v>0</v>
      </c>
      <c r="G38" s="64"/>
      <c r="H38" s="275">
        <f t="shared" si="3"/>
        <v>0</v>
      </c>
      <c r="I38" s="64"/>
    </row>
    <row r="39" spans="1:9" customFormat="1" ht="25.5" x14ac:dyDescent="0.25">
      <c r="A39" s="392" t="s">
        <v>45</v>
      </c>
      <c r="B39" s="394" t="s">
        <v>535</v>
      </c>
      <c r="C39" s="365" t="s">
        <v>164</v>
      </c>
      <c r="D39" s="391" t="s">
        <v>12</v>
      </c>
      <c r="E39" s="284">
        <v>0.52</v>
      </c>
      <c r="F39" s="375"/>
      <c r="G39" s="224">
        <v>0</v>
      </c>
      <c r="H39" s="63"/>
      <c r="I39" s="224">
        <f>E39*G39</f>
        <v>0</v>
      </c>
    </row>
    <row r="40" spans="1:9" customFormat="1" x14ac:dyDescent="0.25">
      <c r="A40" s="290" t="s">
        <v>46</v>
      </c>
      <c r="B40" s="296" t="s">
        <v>536</v>
      </c>
      <c r="C40" s="293" t="s">
        <v>165</v>
      </c>
      <c r="D40" s="286" t="s">
        <v>12</v>
      </c>
      <c r="E40" s="283">
        <f>1.025*E39</f>
        <v>0.53299999999999992</v>
      </c>
      <c r="F40" s="278">
        <v>0</v>
      </c>
      <c r="G40" s="64"/>
      <c r="H40" s="275">
        <f>E40*F40</f>
        <v>0</v>
      </c>
      <c r="I40" s="64"/>
    </row>
    <row r="41" spans="1:9" customFormat="1" ht="22.5" customHeight="1" x14ac:dyDescent="0.25">
      <c r="A41" s="291" t="s">
        <v>16</v>
      </c>
      <c r="B41" s="297" t="s">
        <v>535</v>
      </c>
      <c r="C41" s="294" t="s">
        <v>166</v>
      </c>
      <c r="D41" s="287" t="s">
        <v>101</v>
      </c>
      <c r="E41" s="284">
        <v>17.7</v>
      </c>
      <c r="F41" s="279"/>
      <c r="G41" s="224">
        <v>0</v>
      </c>
      <c r="H41" s="60"/>
      <c r="I41" s="224">
        <f>E41*G41</f>
        <v>0</v>
      </c>
    </row>
    <row r="42" spans="1:9" customFormat="1" x14ac:dyDescent="0.25">
      <c r="A42" s="290" t="s">
        <v>17</v>
      </c>
      <c r="B42" s="296" t="s">
        <v>536</v>
      </c>
      <c r="C42" s="393" t="s">
        <v>167</v>
      </c>
      <c r="D42" s="286" t="s">
        <v>101</v>
      </c>
      <c r="E42" s="283">
        <v>17.7</v>
      </c>
      <c r="F42" s="278">
        <v>0</v>
      </c>
      <c r="G42" s="64"/>
      <c r="H42" s="275">
        <f t="shared" ref="H42:H45" si="4">E42*F42</f>
        <v>0</v>
      </c>
      <c r="I42" s="64"/>
    </row>
    <row r="43" spans="1:9" customFormat="1" x14ac:dyDescent="0.25">
      <c r="A43" s="290" t="s">
        <v>84</v>
      </c>
      <c r="B43" s="296" t="s">
        <v>536</v>
      </c>
      <c r="C43" s="293" t="s">
        <v>169</v>
      </c>
      <c r="D43" s="286" t="s">
        <v>102</v>
      </c>
      <c r="E43" s="283">
        <v>2.7</v>
      </c>
      <c r="F43" s="278">
        <v>0</v>
      </c>
      <c r="G43" s="64"/>
      <c r="H43" s="275">
        <f t="shared" si="4"/>
        <v>0</v>
      </c>
      <c r="I43" s="64"/>
    </row>
    <row r="44" spans="1:9" customFormat="1" x14ac:dyDescent="0.25">
      <c r="A44" s="290" t="s">
        <v>85</v>
      </c>
      <c r="B44" s="296" t="s">
        <v>536</v>
      </c>
      <c r="C44" s="293" t="s">
        <v>170</v>
      </c>
      <c r="D44" s="286" t="s">
        <v>101</v>
      </c>
      <c r="E44" s="283">
        <v>0.3</v>
      </c>
      <c r="F44" s="278">
        <v>0</v>
      </c>
      <c r="G44" s="64"/>
      <c r="H44" s="275">
        <f t="shared" si="4"/>
        <v>0</v>
      </c>
      <c r="I44" s="64"/>
    </row>
    <row r="45" spans="1:9" customFormat="1" ht="15.75" thickBot="1" x14ac:dyDescent="0.3">
      <c r="A45" s="379" t="s">
        <v>86</v>
      </c>
      <c r="B45" s="298" t="s">
        <v>536</v>
      </c>
      <c r="C45" s="382" t="s">
        <v>171</v>
      </c>
      <c r="D45" s="288" t="s">
        <v>101</v>
      </c>
      <c r="E45" s="381">
        <v>1.5</v>
      </c>
      <c r="F45" s="280">
        <v>0</v>
      </c>
      <c r="G45" s="281"/>
      <c r="H45" s="380">
        <f t="shared" si="4"/>
        <v>0</v>
      </c>
      <c r="I45" s="352"/>
    </row>
    <row r="46" spans="1:9" customFormat="1" ht="15.75" thickBot="1" x14ac:dyDescent="0.3">
      <c r="A46" s="235"/>
      <c r="B46" s="236"/>
      <c r="C46" s="237" t="s">
        <v>497</v>
      </c>
      <c r="D46" s="238"/>
      <c r="E46" s="238"/>
      <c r="F46" s="239"/>
      <c r="G46" s="239"/>
      <c r="H46" s="240">
        <f>SUM(H27:H45)</f>
        <v>0</v>
      </c>
      <c r="I46" s="241">
        <f>SUM(I27:I45)</f>
        <v>0</v>
      </c>
    </row>
    <row r="47" spans="1:9" customFormat="1" ht="15.75" thickBot="1" x14ac:dyDescent="0.3">
      <c r="A47" s="344"/>
      <c r="B47" s="345"/>
      <c r="C47" s="346" t="s">
        <v>504</v>
      </c>
      <c r="D47" s="254"/>
      <c r="E47" s="254"/>
      <c r="F47" s="257"/>
      <c r="G47" s="257"/>
      <c r="H47" s="257"/>
      <c r="I47" s="258">
        <f>H46+I46</f>
        <v>0</v>
      </c>
    </row>
    <row r="48" spans="1:9" customFormat="1" ht="15.75" thickBot="1" x14ac:dyDescent="0.3">
      <c r="A48" s="331"/>
      <c r="B48" s="332" t="s">
        <v>81</v>
      </c>
      <c r="C48" s="406" t="s">
        <v>263</v>
      </c>
      <c r="D48" s="406"/>
      <c r="E48" s="406"/>
      <c r="F48" s="406"/>
      <c r="G48" s="406"/>
      <c r="H48" s="406"/>
      <c r="I48" s="407"/>
    </row>
    <row r="49" spans="1:9" customFormat="1" x14ac:dyDescent="0.25">
      <c r="A49" s="289" t="s">
        <v>10</v>
      </c>
      <c r="B49" s="295" t="s">
        <v>535</v>
      </c>
      <c r="C49" s="292" t="s">
        <v>537</v>
      </c>
      <c r="D49" s="285" t="s">
        <v>15</v>
      </c>
      <c r="E49" s="372">
        <v>2</v>
      </c>
      <c r="F49" s="276"/>
      <c r="G49" s="277">
        <v>0</v>
      </c>
      <c r="H49" s="54"/>
      <c r="I49" s="232">
        <f>E49*G49</f>
        <v>0</v>
      </c>
    </row>
    <row r="50" spans="1:9" customFormat="1" x14ac:dyDescent="0.25">
      <c r="A50" s="291" t="s">
        <v>11</v>
      </c>
      <c r="B50" s="297" t="s">
        <v>535</v>
      </c>
      <c r="C50" s="294" t="s">
        <v>55</v>
      </c>
      <c r="D50" s="287" t="s">
        <v>15</v>
      </c>
      <c r="E50" s="373">
        <v>2</v>
      </c>
      <c r="F50" s="375"/>
      <c r="G50" s="224">
        <v>0</v>
      </c>
      <c r="H50" s="63"/>
      <c r="I50" s="224">
        <f>E50*G50</f>
        <v>0</v>
      </c>
    </row>
    <row r="51" spans="1:9" customFormat="1" x14ac:dyDescent="0.25">
      <c r="A51" s="290" t="s">
        <v>50</v>
      </c>
      <c r="B51" s="296" t="s">
        <v>536</v>
      </c>
      <c r="C51" s="293" t="s">
        <v>260</v>
      </c>
      <c r="D51" s="286" t="s">
        <v>15</v>
      </c>
      <c r="E51" s="283">
        <v>2</v>
      </c>
      <c r="F51" s="278">
        <v>0</v>
      </c>
      <c r="G51" s="61"/>
      <c r="H51" s="275">
        <f t="shared" ref="H51" si="5">E51*F51</f>
        <v>0</v>
      </c>
      <c r="I51" s="61"/>
    </row>
    <row r="52" spans="1:9" customFormat="1" ht="15.75" thickBot="1" x14ac:dyDescent="0.3">
      <c r="A52" s="370" t="s">
        <v>39</v>
      </c>
      <c r="B52" s="378" t="s">
        <v>535</v>
      </c>
      <c r="C52" s="367" t="s">
        <v>56</v>
      </c>
      <c r="D52" s="377" t="s">
        <v>15</v>
      </c>
      <c r="E52" s="374">
        <v>2</v>
      </c>
      <c r="F52" s="376"/>
      <c r="G52" s="225">
        <v>0</v>
      </c>
      <c r="H52" s="371"/>
      <c r="I52" s="337">
        <f>E52*G52</f>
        <v>0</v>
      </c>
    </row>
    <row r="53" spans="1:9" customFormat="1" ht="15.75" thickBot="1" x14ac:dyDescent="0.3">
      <c r="A53" s="235"/>
      <c r="B53" s="236"/>
      <c r="C53" s="237" t="s">
        <v>497</v>
      </c>
      <c r="D53" s="238"/>
      <c r="E53" s="238"/>
      <c r="F53" s="239"/>
      <c r="G53" s="239"/>
      <c r="H53" s="240">
        <f>SUM(H49:H52)</f>
        <v>0</v>
      </c>
      <c r="I53" s="241">
        <f>SUM(I49:I52)</f>
        <v>0</v>
      </c>
    </row>
    <row r="54" spans="1:9" customFormat="1" ht="15.75" thickBot="1" x14ac:dyDescent="0.3">
      <c r="A54" s="344"/>
      <c r="B54" s="345"/>
      <c r="C54" s="346" t="s">
        <v>516</v>
      </c>
      <c r="D54" s="254"/>
      <c r="E54" s="254"/>
      <c r="F54" s="257"/>
      <c r="G54" s="257"/>
      <c r="H54" s="257"/>
      <c r="I54" s="258">
        <f>H53+I53</f>
        <v>0</v>
      </c>
    </row>
    <row r="55" spans="1:9" customFormat="1" ht="15.75" thickBot="1" x14ac:dyDescent="0.3">
      <c r="A55" s="331"/>
      <c r="B55" s="332" t="s">
        <v>82</v>
      </c>
      <c r="C55" s="406" t="s">
        <v>454</v>
      </c>
      <c r="D55" s="406"/>
      <c r="E55" s="406"/>
      <c r="F55" s="406"/>
      <c r="G55" s="406"/>
      <c r="H55" s="406"/>
      <c r="I55" s="407"/>
    </row>
    <row r="56" spans="1:9" customFormat="1" ht="25.5" x14ac:dyDescent="0.25">
      <c r="A56" s="289" t="s">
        <v>10</v>
      </c>
      <c r="B56" s="295" t="s">
        <v>535</v>
      </c>
      <c r="C56" s="292" t="s">
        <v>174</v>
      </c>
      <c r="D56" s="285" t="s">
        <v>7</v>
      </c>
      <c r="E56" s="282">
        <v>11.2</v>
      </c>
      <c r="F56" s="383"/>
      <c r="G56" s="277">
        <v>0</v>
      </c>
      <c r="H56" s="57"/>
      <c r="I56" s="232">
        <f>E56*G56</f>
        <v>0</v>
      </c>
    </row>
    <row r="57" spans="1:9" customFormat="1" x14ac:dyDescent="0.25">
      <c r="A57" s="290" t="s">
        <v>48</v>
      </c>
      <c r="B57" s="296" t="s">
        <v>536</v>
      </c>
      <c r="C57" s="293" t="s">
        <v>176</v>
      </c>
      <c r="D57" s="286" t="s">
        <v>15</v>
      </c>
      <c r="E57" s="283">
        <v>32</v>
      </c>
      <c r="F57" s="278">
        <v>0</v>
      </c>
      <c r="G57" s="64"/>
      <c r="H57" s="275">
        <f t="shared" ref="H57:H60" si="6">E57*F57</f>
        <v>0</v>
      </c>
      <c r="I57" s="64"/>
    </row>
    <row r="58" spans="1:9" customFormat="1" x14ac:dyDescent="0.25">
      <c r="A58" s="290" t="s">
        <v>49</v>
      </c>
      <c r="B58" s="296" t="s">
        <v>536</v>
      </c>
      <c r="C58" s="293" t="s">
        <v>177</v>
      </c>
      <c r="D58" s="286" t="s">
        <v>12</v>
      </c>
      <c r="E58" s="283">
        <v>3.89</v>
      </c>
      <c r="F58" s="278">
        <v>0</v>
      </c>
      <c r="G58" s="64"/>
      <c r="H58" s="275">
        <f t="shared" si="6"/>
        <v>0</v>
      </c>
      <c r="I58" s="64"/>
    </row>
    <row r="59" spans="1:9" customFormat="1" x14ac:dyDescent="0.25">
      <c r="A59" s="290" t="s">
        <v>138</v>
      </c>
      <c r="B59" s="296" t="s">
        <v>536</v>
      </c>
      <c r="C59" s="293" t="s">
        <v>179</v>
      </c>
      <c r="D59" s="286" t="s">
        <v>7</v>
      </c>
      <c r="E59" s="283">
        <v>1.06</v>
      </c>
      <c r="F59" s="278">
        <v>0</v>
      </c>
      <c r="G59" s="64"/>
      <c r="H59" s="275">
        <f t="shared" si="6"/>
        <v>0</v>
      </c>
      <c r="I59" s="64"/>
    </row>
    <row r="60" spans="1:9" customFormat="1" ht="15.75" thickBot="1" x14ac:dyDescent="0.3">
      <c r="A60" s="290" t="s">
        <v>137</v>
      </c>
      <c r="B60" s="296" t="s">
        <v>536</v>
      </c>
      <c r="C60" s="293" t="s">
        <v>245</v>
      </c>
      <c r="D60" s="286" t="s">
        <v>15</v>
      </c>
      <c r="E60" s="283">
        <v>10</v>
      </c>
      <c r="F60" s="278">
        <v>0</v>
      </c>
      <c r="G60" s="64"/>
      <c r="H60" s="275">
        <f t="shared" si="6"/>
        <v>0</v>
      </c>
      <c r="I60" s="64"/>
    </row>
    <row r="61" spans="1:9" customFormat="1" ht="15.75" thickBot="1" x14ac:dyDescent="0.3">
      <c r="A61" s="235"/>
      <c r="B61" s="236"/>
      <c r="C61" s="237" t="s">
        <v>497</v>
      </c>
      <c r="D61" s="238"/>
      <c r="E61" s="238"/>
      <c r="F61" s="239"/>
      <c r="G61" s="239"/>
      <c r="H61" s="240">
        <f>SUM(H56:H60)</f>
        <v>0</v>
      </c>
      <c r="I61" s="241">
        <f>SUM(I56:I60)</f>
        <v>0</v>
      </c>
    </row>
    <row r="62" spans="1:9" customFormat="1" ht="15.75" thickBot="1" x14ac:dyDescent="0.3">
      <c r="A62" s="344"/>
      <c r="B62" s="345"/>
      <c r="C62" s="346" t="s">
        <v>515</v>
      </c>
      <c r="D62" s="254"/>
      <c r="E62" s="254"/>
      <c r="F62" s="257"/>
      <c r="G62" s="257"/>
      <c r="H62" s="257"/>
      <c r="I62" s="258">
        <f>H61+I61</f>
        <v>0</v>
      </c>
    </row>
    <row r="63" spans="1:9" ht="22.5" customHeight="1" thickBot="1" x14ac:dyDescent="0.3">
      <c r="A63" s="233"/>
      <c r="B63" s="234" t="s">
        <v>387</v>
      </c>
      <c r="C63" s="406" t="s">
        <v>184</v>
      </c>
      <c r="D63" s="406"/>
      <c r="E63" s="406"/>
      <c r="F63" s="406"/>
      <c r="G63" s="406"/>
      <c r="H63" s="406"/>
      <c r="I63" s="407"/>
    </row>
    <row r="64" spans="1:9" ht="25.5" x14ac:dyDescent="0.25">
      <c r="A64" s="289" t="s">
        <v>10</v>
      </c>
      <c r="B64" s="295" t="s">
        <v>535</v>
      </c>
      <c r="C64" s="364" t="s">
        <v>192</v>
      </c>
      <c r="D64" s="285" t="s">
        <v>12</v>
      </c>
      <c r="E64" s="303">
        <v>48.8</v>
      </c>
      <c r="F64" s="387"/>
      <c r="G64" s="277">
        <v>0</v>
      </c>
      <c r="H64" s="384"/>
      <c r="I64" s="232">
        <f>E64*G64</f>
        <v>0</v>
      </c>
    </row>
    <row r="65" spans="1:9" ht="38.25" x14ac:dyDescent="0.25">
      <c r="A65" s="290" t="s">
        <v>48</v>
      </c>
      <c r="B65" s="296" t="s">
        <v>536</v>
      </c>
      <c r="C65" s="366" t="s">
        <v>193</v>
      </c>
      <c r="D65" s="286" t="s">
        <v>12</v>
      </c>
      <c r="E65" s="362">
        <v>48.8</v>
      </c>
      <c r="F65" s="278">
        <v>0</v>
      </c>
      <c r="G65" s="327"/>
      <c r="H65" s="275">
        <f t="shared" ref="H65:H72" si="7">E65*F65</f>
        <v>0</v>
      </c>
      <c r="I65" s="327"/>
    </row>
    <row r="66" spans="1:9" ht="25.5" x14ac:dyDescent="0.25">
      <c r="A66" s="290" t="s">
        <v>49</v>
      </c>
      <c r="B66" s="296" t="s">
        <v>536</v>
      </c>
      <c r="C66" s="293" t="s">
        <v>157</v>
      </c>
      <c r="D66" s="286" t="s">
        <v>15</v>
      </c>
      <c r="E66" s="283">
        <v>2</v>
      </c>
      <c r="F66" s="278">
        <v>0</v>
      </c>
      <c r="G66" s="327"/>
      <c r="H66" s="275">
        <f t="shared" si="7"/>
        <v>0</v>
      </c>
      <c r="I66" s="327"/>
    </row>
    <row r="67" spans="1:9" x14ac:dyDescent="0.25">
      <c r="A67" s="290" t="s">
        <v>138</v>
      </c>
      <c r="B67" s="296" t="s">
        <v>536</v>
      </c>
      <c r="C67" s="293" t="s">
        <v>492</v>
      </c>
      <c r="D67" s="286" t="s">
        <v>15</v>
      </c>
      <c r="E67" s="283">
        <v>4</v>
      </c>
      <c r="F67" s="278">
        <v>0</v>
      </c>
      <c r="G67" s="327"/>
      <c r="H67" s="275">
        <f t="shared" si="7"/>
        <v>0</v>
      </c>
      <c r="I67" s="327"/>
    </row>
    <row r="68" spans="1:9" x14ac:dyDescent="0.25">
      <c r="A68" s="290" t="s">
        <v>137</v>
      </c>
      <c r="B68" s="296" t="s">
        <v>536</v>
      </c>
      <c r="C68" s="366" t="s">
        <v>257</v>
      </c>
      <c r="D68" s="286" t="s">
        <v>15</v>
      </c>
      <c r="E68" s="283">
        <v>20</v>
      </c>
      <c r="F68" s="278">
        <v>0</v>
      </c>
      <c r="G68" s="327"/>
      <c r="H68" s="275">
        <f t="shared" si="7"/>
        <v>0</v>
      </c>
      <c r="I68" s="327"/>
    </row>
    <row r="69" spans="1:9" x14ac:dyDescent="0.25">
      <c r="A69" s="290" t="s">
        <v>136</v>
      </c>
      <c r="B69" s="296" t="s">
        <v>536</v>
      </c>
      <c r="C69" s="366" t="s">
        <v>258</v>
      </c>
      <c r="D69" s="286" t="s">
        <v>101</v>
      </c>
      <c r="E69" s="362">
        <v>7.89</v>
      </c>
      <c r="F69" s="278">
        <v>0</v>
      </c>
      <c r="G69" s="327"/>
      <c r="H69" s="275">
        <f t="shared" si="7"/>
        <v>0</v>
      </c>
      <c r="I69" s="327"/>
    </row>
    <row r="70" spans="1:9" x14ac:dyDescent="0.25">
      <c r="A70" s="290" t="s">
        <v>135</v>
      </c>
      <c r="B70" s="296" t="s">
        <v>536</v>
      </c>
      <c r="C70" s="366" t="s">
        <v>259</v>
      </c>
      <c r="D70" s="286" t="s">
        <v>101</v>
      </c>
      <c r="E70" s="362">
        <v>11.03</v>
      </c>
      <c r="F70" s="278">
        <v>0</v>
      </c>
      <c r="G70" s="327"/>
      <c r="H70" s="275">
        <f t="shared" si="7"/>
        <v>0</v>
      </c>
      <c r="I70" s="327"/>
    </row>
    <row r="71" spans="1:9" x14ac:dyDescent="0.25">
      <c r="A71" s="290" t="s">
        <v>134</v>
      </c>
      <c r="B71" s="296" t="s">
        <v>536</v>
      </c>
      <c r="C71" s="366" t="s">
        <v>242</v>
      </c>
      <c r="D71" s="286" t="s">
        <v>15</v>
      </c>
      <c r="E71" s="283">
        <v>10</v>
      </c>
      <c r="F71" s="278">
        <v>0</v>
      </c>
      <c r="G71" s="327"/>
      <c r="H71" s="275">
        <f t="shared" si="7"/>
        <v>0</v>
      </c>
      <c r="I71" s="327"/>
    </row>
    <row r="72" spans="1:9" ht="15.75" thickBot="1" x14ac:dyDescent="0.3">
      <c r="A72" s="379" t="s">
        <v>133</v>
      </c>
      <c r="B72" s="298" t="s">
        <v>536</v>
      </c>
      <c r="C72" s="386" t="s">
        <v>243</v>
      </c>
      <c r="D72" s="288" t="s">
        <v>102</v>
      </c>
      <c r="E72" s="385">
        <v>0.36</v>
      </c>
      <c r="F72" s="280">
        <v>0</v>
      </c>
      <c r="G72" s="388"/>
      <c r="H72" s="380">
        <f t="shared" si="7"/>
        <v>0</v>
      </c>
      <c r="I72" s="354"/>
    </row>
    <row r="73" spans="1:9" ht="15.75" thickBot="1" x14ac:dyDescent="0.3">
      <c r="A73" s="235"/>
      <c r="B73" s="236"/>
      <c r="C73" s="237" t="s">
        <v>497</v>
      </c>
      <c r="D73" s="238"/>
      <c r="E73" s="238"/>
      <c r="F73" s="239"/>
      <c r="G73" s="239"/>
      <c r="H73" s="240">
        <f>SUM(H64:H72)</f>
        <v>0</v>
      </c>
      <c r="I73" s="241">
        <f>SUM(I64:I72)</f>
        <v>0</v>
      </c>
    </row>
    <row r="74" spans="1:9" ht="15.75" thickBot="1" x14ac:dyDescent="0.3">
      <c r="A74" s="344"/>
      <c r="B74" s="345"/>
      <c r="C74" s="346" t="s">
        <v>514</v>
      </c>
      <c r="D74" s="254"/>
      <c r="E74" s="254"/>
      <c r="F74" s="257"/>
      <c r="G74" s="257"/>
      <c r="H74" s="257"/>
      <c r="I74" s="258">
        <f>H73+I73</f>
        <v>0</v>
      </c>
    </row>
    <row r="75" spans="1:9" ht="22.5" customHeight="1" thickBot="1" x14ac:dyDescent="0.3">
      <c r="A75" s="233"/>
      <c r="B75" s="234" t="s">
        <v>388</v>
      </c>
      <c r="C75" s="406" t="s">
        <v>372</v>
      </c>
      <c r="D75" s="406"/>
      <c r="E75" s="406"/>
      <c r="F75" s="406"/>
      <c r="G75" s="406"/>
      <c r="H75" s="406"/>
      <c r="I75" s="407"/>
    </row>
    <row r="76" spans="1:9" customFormat="1" ht="26.25" thickBot="1" x14ac:dyDescent="0.3">
      <c r="A76" s="318" t="s">
        <v>10</v>
      </c>
      <c r="B76" s="399" t="s">
        <v>535</v>
      </c>
      <c r="C76" s="243" t="s">
        <v>375</v>
      </c>
      <c r="D76" s="398" t="s">
        <v>376</v>
      </c>
      <c r="E76" s="244">
        <v>4</v>
      </c>
      <c r="F76" s="396"/>
      <c r="G76" s="397">
        <v>0</v>
      </c>
      <c r="H76" s="395"/>
      <c r="I76" s="359">
        <f>E76*G76</f>
        <v>0</v>
      </c>
    </row>
    <row r="77" spans="1:9" customFormat="1" ht="15.75" thickBot="1" x14ac:dyDescent="0.3">
      <c r="A77" s="235"/>
      <c r="B77" s="236"/>
      <c r="C77" s="237" t="s">
        <v>497</v>
      </c>
      <c r="D77" s="238"/>
      <c r="E77" s="238"/>
      <c r="F77" s="239"/>
      <c r="G77" s="239"/>
      <c r="H77" s="240">
        <f>SUM(H76)</f>
        <v>0</v>
      </c>
      <c r="I77" s="241">
        <f>SUM(I76)</f>
        <v>0</v>
      </c>
    </row>
    <row r="78" spans="1:9" customFormat="1" ht="15.75" thickBot="1" x14ac:dyDescent="0.3">
      <c r="A78" s="344"/>
      <c r="B78" s="345"/>
      <c r="C78" s="346" t="s">
        <v>513</v>
      </c>
      <c r="D78" s="254"/>
      <c r="E78" s="254"/>
      <c r="F78" s="257"/>
      <c r="G78" s="257"/>
      <c r="H78" s="257"/>
      <c r="I78" s="258">
        <f>H77+I77</f>
        <v>0</v>
      </c>
    </row>
    <row r="79" spans="1:9" ht="22.5" customHeight="1" thickBot="1" x14ac:dyDescent="0.3">
      <c r="A79" s="233"/>
      <c r="B79" s="234" t="s">
        <v>389</v>
      </c>
      <c r="C79" s="406" t="s">
        <v>529</v>
      </c>
      <c r="D79" s="406"/>
      <c r="E79" s="406"/>
      <c r="F79" s="406"/>
      <c r="G79" s="406"/>
      <c r="H79" s="406"/>
      <c r="I79" s="407"/>
    </row>
    <row r="80" spans="1:9" customFormat="1" ht="15.75" thickBot="1" x14ac:dyDescent="0.3">
      <c r="A80" s="318" t="s">
        <v>10</v>
      </c>
      <c r="B80" s="399" t="s">
        <v>535</v>
      </c>
      <c r="C80" s="243" t="s">
        <v>530</v>
      </c>
      <c r="D80" s="398" t="s">
        <v>254</v>
      </c>
      <c r="E80" s="244">
        <v>1</v>
      </c>
      <c r="F80" s="396"/>
      <c r="G80" s="397">
        <v>0</v>
      </c>
      <c r="H80" s="395"/>
      <c r="I80" s="359">
        <f t="shared" ref="I80" si="8">E80*G80</f>
        <v>0</v>
      </c>
    </row>
    <row r="81" spans="1:9" s="319" customFormat="1" ht="15.75" thickBot="1" x14ac:dyDescent="0.3">
      <c r="A81" s="245"/>
      <c r="B81" s="246"/>
      <c r="C81" s="247" t="s">
        <v>532</v>
      </c>
      <c r="D81" s="238"/>
      <c r="E81" s="238"/>
      <c r="F81" s="248"/>
      <c r="G81" s="249"/>
      <c r="H81" s="239">
        <f>SUM(H80)</f>
        <v>0</v>
      </c>
      <c r="I81" s="250">
        <f>SUM(I80)</f>
        <v>0</v>
      </c>
    </row>
    <row r="82" spans="1:9" s="319" customFormat="1" ht="15.75" thickBot="1" x14ac:dyDescent="0.3">
      <c r="A82" s="251"/>
      <c r="B82" s="252"/>
      <c r="C82" s="253" t="s">
        <v>500</v>
      </c>
      <c r="D82" s="254"/>
      <c r="E82" s="254"/>
      <c r="F82" s="255"/>
      <c r="G82" s="256"/>
      <c r="H82" s="257"/>
      <c r="I82" s="258">
        <f>H81+I81</f>
        <v>0</v>
      </c>
    </row>
    <row r="83" spans="1:9" customFormat="1" ht="15.75" customHeight="1" thickBot="1" x14ac:dyDescent="0.3">
      <c r="A83" s="408" t="s">
        <v>412</v>
      </c>
      <c r="B83" s="410"/>
      <c r="C83" s="410"/>
      <c r="D83" s="410"/>
      <c r="E83" s="410"/>
      <c r="F83" s="410"/>
      <c r="G83" s="410"/>
      <c r="H83" s="410"/>
      <c r="I83" s="411"/>
    </row>
    <row r="84" spans="1:9" ht="22.5" customHeight="1" thickBot="1" x14ac:dyDescent="0.3">
      <c r="A84" s="233"/>
      <c r="B84" s="234" t="s">
        <v>6</v>
      </c>
      <c r="C84" s="406" t="s">
        <v>184</v>
      </c>
      <c r="D84" s="406"/>
      <c r="E84" s="406"/>
      <c r="F84" s="406"/>
      <c r="G84" s="406"/>
      <c r="H84" s="406"/>
      <c r="I84" s="407"/>
    </row>
    <row r="85" spans="1:9" customFormat="1" ht="25.5" x14ac:dyDescent="0.25">
      <c r="A85" s="289" t="s">
        <v>10</v>
      </c>
      <c r="B85" s="295" t="s">
        <v>535</v>
      </c>
      <c r="C85" s="292" t="s">
        <v>164</v>
      </c>
      <c r="D85" s="285" t="s">
        <v>12</v>
      </c>
      <c r="E85" s="282">
        <v>50</v>
      </c>
      <c r="F85" s="276"/>
      <c r="G85" s="277">
        <v>0</v>
      </c>
      <c r="H85" s="54"/>
      <c r="I85" s="232">
        <f>E85*G85</f>
        <v>0</v>
      </c>
    </row>
    <row r="86" spans="1:9" customFormat="1" x14ac:dyDescent="0.25">
      <c r="A86" s="290" t="s">
        <v>48</v>
      </c>
      <c r="B86" s="296" t="s">
        <v>536</v>
      </c>
      <c r="C86" s="293" t="s">
        <v>339</v>
      </c>
      <c r="D86" s="286" t="s">
        <v>12</v>
      </c>
      <c r="E86" s="283">
        <v>50</v>
      </c>
      <c r="F86" s="278">
        <v>0</v>
      </c>
      <c r="G86" s="64"/>
      <c r="H86" s="275">
        <f t="shared" ref="H86:H90" si="9">E86*F86</f>
        <v>0</v>
      </c>
      <c r="I86" s="64"/>
    </row>
    <row r="87" spans="1:9" customFormat="1" x14ac:dyDescent="0.25">
      <c r="A87" s="290" t="s">
        <v>49</v>
      </c>
      <c r="B87" s="296" t="s">
        <v>536</v>
      </c>
      <c r="C87" s="293" t="s">
        <v>343</v>
      </c>
      <c r="D87" s="286" t="s">
        <v>15</v>
      </c>
      <c r="E87" s="283">
        <v>10</v>
      </c>
      <c r="F87" s="278">
        <v>0</v>
      </c>
      <c r="G87" s="64"/>
      <c r="H87" s="275">
        <f t="shared" si="9"/>
        <v>0</v>
      </c>
      <c r="I87" s="64"/>
    </row>
    <row r="88" spans="1:9" customFormat="1" x14ac:dyDescent="0.25">
      <c r="A88" s="290" t="s">
        <v>138</v>
      </c>
      <c r="B88" s="296" t="s">
        <v>536</v>
      </c>
      <c r="C88" s="293" t="s">
        <v>355</v>
      </c>
      <c r="D88" s="286" t="s">
        <v>15</v>
      </c>
      <c r="E88" s="283">
        <v>6</v>
      </c>
      <c r="F88" s="278">
        <v>0</v>
      </c>
      <c r="G88" s="64"/>
      <c r="H88" s="275">
        <f t="shared" si="9"/>
        <v>0</v>
      </c>
      <c r="I88" s="64"/>
    </row>
    <row r="89" spans="1:9" customFormat="1" x14ac:dyDescent="0.25">
      <c r="A89" s="290" t="s">
        <v>137</v>
      </c>
      <c r="B89" s="296" t="s">
        <v>536</v>
      </c>
      <c r="C89" s="293" t="s">
        <v>349</v>
      </c>
      <c r="D89" s="286" t="s">
        <v>15</v>
      </c>
      <c r="E89" s="283">
        <v>2</v>
      </c>
      <c r="F89" s="278">
        <v>0</v>
      </c>
      <c r="G89" s="64"/>
      <c r="H89" s="275">
        <f t="shared" si="9"/>
        <v>0</v>
      </c>
      <c r="I89" s="64"/>
    </row>
    <row r="90" spans="1:9" customFormat="1" x14ac:dyDescent="0.25">
      <c r="A90" s="290" t="s">
        <v>136</v>
      </c>
      <c r="B90" s="296" t="s">
        <v>536</v>
      </c>
      <c r="C90" s="293" t="s">
        <v>459</v>
      </c>
      <c r="D90" s="286" t="s">
        <v>15</v>
      </c>
      <c r="E90" s="283">
        <v>1</v>
      </c>
      <c r="F90" s="278">
        <v>0</v>
      </c>
      <c r="G90" s="64"/>
      <c r="H90" s="275">
        <f t="shared" si="9"/>
        <v>0</v>
      </c>
      <c r="I90" s="64"/>
    </row>
    <row r="91" spans="1:9" customFormat="1" x14ac:dyDescent="0.25">
      <c r="A91" s="291" t="s">
        <v>11</v>
      </c>
      <c r="B91" s="297" t="s">
        <v>535</v>
      </c>
      <c r="C91" s="294" t="s">
        <v>362</v>
      </c>
      <c r="D91" s="287" t="s">
        <v>15</v>
      </c>
      <c r="E91" s="284">
        <v>12</v>
      </c>
      <c r="F91" s="279"/>
      <c r="G91" s="224">
        <v>0</v>
      </c>
      <c r="H91" s="60"/>
      <c r="I91" s="224">
        <f>E91*G91</f>
        <v>0</v>
      </c>
    </row>
    <row r="92" spans="1:9" customFormat="1" x14ac:dyDescent="0.25">
      <c r="A92" s="290" t="s">
        <v>50</v>
      </c>
      <c r="B92" s="296" t="s">
        <v>536</v>
      </c>
      <c r="C92" s="293" t="s">
        <v>245</v>
      </c>
      <c r="D92" s="286" t="s">
        <v>15</v>
      </c>
      <c r="E92" s="283">
        <v>12</v>
      </c>
      <c r="F92" s="278">
        <v>0</v>
      </c>
      <c r="G92" s="64"/>
      <c r="H92" s="275">
        <f>E92*F92</f>
        <v>0</v>
      </c>
      <c r="I92" s="64"/>
    </row>
    <row r="93" spans="1:9" customFormat="1" ht="25.5" x14ac:dyDescent="0.25">
      <c r="A93" s="291" t="s">
        <v>39</v>
      </c>
      <c r="B93" s="297" t="s">
        <v>535</v>
      </c>
      <c r="C93" s="294" t="s">
        <v>369</v>
      </c>
      <c r="D93" s="287" t="s">
        <v>21</v>
      </c>
      <c r="E93" s="284">
        <v>0.1096</v>
      </c>
      <c r="F93" s="279"/>
      <c r="G93" s="224">
        <v>0</v>
      </c>
      <c r="H93" s="60"/>
      <c r="I93" s="224">
        <f>E93*G93</f>
        <v>0</v>
      </c>
    </row>
    <row r="94" spans="1:9" customFormat="1" x14ac:dyDescent="0.25">
      <c r="A94" s="290" t="s">
        <v>52</v>
      </c>
      <c r="B94" s="296" t="s">
        <v>536</v>
      </c>
      <c r="C94" s="293" t="s">
        <v>367</v>
      </c>
      <c r="D94" s="286" t="s">
        <v>21</v>
      </c>
      <c r="E94" s="283">
        <v>6.2600000000000003E-2</v>
      </c>
      <c r="F94" s="278">
        <v>0</v>
      </c>
      <c r="G94" s="64"/>
      <c r="H94" s="275">
        <f t="shared" ref="H94:H96" si="10">E94*F94</f>
        <v>0</v>
      </c>
      <c r="I94" s="64"/>
    </row>
    <row r="95" spans="1:9" customFormat="1" x14ac:dyDescent="0.25">
      <c r="A95" s="290" t="s">
        <v>53</v>
      </c>
      <c r="B95" s="296" t="s">
        <v>536</v>
      </c>
      <c r="C95" s="293" t="s">
        <v>364</v>
      </c>
      <c r="D95" s="286" t="s">
        <v>21</v>
      </c>
      <c r="E95" s="283">
        <v>4.5999999999999999E-3</v>
      </c>
      <c r="F95" s="278">
        <v>0</v>
      </c>
      <c r="G95" s="64"/>
      <c r="H95" s="275">
        <f t="shared" si="10"/>
        <v>0</v>
      </c>
      <c r="I95" s="64"/>
    </row>
    <row r="96" spans="1:9" customFormat="1" x14ac:dyDescent="0.25">
      <c r="A96" s="290" t="s">
        <v>70</v>
      </c>
      <c r="B96" s="296" t="s">
        <v>536</v>
      </c>
      <c r="C96" s="293" t="s">
        <v>368</v>
      </c>
      <c r="D96" s="286" t="s">
        <v>21</v>
      </c>
      <c r="E96" s="283">
        <v>4.24E-2</v>
      </c>
      <c r="F96" s="278">
        <v>0</v>
      </c>
      <c r="G96" s="64"/>
      <c r="H96" s="275">
        <f t="shared" si="10"/>
        <v>0</v>
      </c>
      <c r="I96" s="64"/>
    </row>
    <row r="97" spans="1:9" customFormat="1" ht="25.5" x14ac:dyDescent="0.25">
      <c r="A97" s="291" t="s">
        <v>13</v>
      </c>
      <c r="B97" s="297" t="s">
        <v>535</v>
      </c>
      <c r="C97" s="294" t="s">
        <v>371</v>
      </c>
      <c r="D97" s="287" t="s">
        <v>21</v>
      </c>
      <c r="E97" s="284">
        <v>0.1096</v>
      </c>
      <c r="F97" s="375"/>
      <c r="G97" s="224">
        <v>0</v>
      </c>
      <c r="H97" s="63"/>
      <c r="I97" s="224">
        <f>E97*G97</f>
        <v>0</v>
      </c>
    </row>
    <row r="98" spans="1:9" customFormat="1" x14ac:dyDescent="0.25">
      <c r="A98" s="291" t="s">
        <v>42</v>
      </c>
      <c r="B98" s="297" t="s">
        <v>535</v>
      </c>
      <c r="C98" s="294" t="s">
        <v>302</v>
      </c>
      <c r="D98" s="287" t="s">
        <v>102</v>
      </c>
      <c r="E98" s="284">
        <v>35.71</v>
      </c>
      <c r="F98" s="279"/>
      <c r="G98" s="224">
        <v>0</v>
      </c>
      <c r="H98" s="60"/>
      <c r="I98" s="224">
        <f>E98*G98</f>
        <v>0</v>
      </c>
    </row>
    <row r="99" spans="1:9" customFormat="1" x14ac:dyDescent="0.25">
      <c r="A99" s="290" t="s">
        <v>44</v>
      </c>
      <c r="B99" s="296" t="s">
        <v>536</v>
      </c>
      <c r="C99" s="293" t="s">
        <v>303</v>
      </c>
      <c r="D99" s="286" t="s">
        <v>101</v>
      </c>
      <c r="E99" s="283">
        <v>2.75</v>
      </c>
      <c r="F99" s="278">
        <v>0</v>
      </c>
      <c r="G99" s="64"/>
      <c r="H99" s="275">
        <f t="shared" ref="H99:H100" si="11">E99*F99</f>
        <v>0</v>
      </c>
      <c r="I99" s="64"/>
    </row>
    <row r="100" spans="1:9" customFormat="1" x14ac:dyDescent="0.25">
      <c r="A100" s="290" t="s">
        <v>83</v>
      </c>
      <c r="B100" s="296" t="s">
        <v>536</v>
      </c>
      <c r="C100" s="293" t="s">
        <v>304</v>
      </c>
      <c r="D100" s="286" t="s">
        <v>101</v>
      </c>
      <c r="E100" s="283">
        <v>5.49</v>
      </c>
      <c r="F100" s="278">
        <v>0</v>
      </c>
      <c r="G100" s="64"/>
      <c r="H100" s="275">
        <f t="shared" si="11"/>
        <v>0</v>
      </c>
      <c r="I100" s="64"/>
    </row>
    <row r="101" spans="1:9" customFormat="1" ht="25.5" x14ac:dyDescent="0.25">
      <c r="A101" s="291" t="s">
        <v>45</v>
      </c>
      <c r="B101" s="297" t="s">
        <v>535</v>
      </c>
      <c r="C101" s="294" t="s">
        <v>305</v>
      </c>
      <c r="D101" s="287" t="s">
        <v>7</v>
      </c>
      <c r="E101" s="284">
        <v>3.57</v>
      </c>
      <c r="F101" s="279"/>
      <c r="G101" s="224">
        <v>0</v>
      </c>
      <c r="H101" s="60"/>
      <c r="I101" s="224">
        <f>E101*G101</f>
        <v>0</v>
      </c>
    </row>
    <row r="102" spans="1:9" customFormat="1" x14ac:dyDescent="0.25">
      <c r="A102" s="290" t="s">
        <v>46</v>
      </c>
      <c r="B102" s="296" t="s">
        <v>536</v>
      </c>
      <c r="C102" s="293" t="s">
        <v>351</v>
      </c>
      <c r="D102" s="286" t="s">
        <v>7</v>
      </c>
      <c r="E102" s="283">
        <v>3.57</v>
      </c>
      <c r="F102" s="278">
        <v>0</v>
      </c>
      <c r="G102" s="64"/>
      <c r="H102" s="275">
        <f>E102*F102</f>
        <v>0</v>
      </c>
      <c r="I102" s="64"/>
    </row>
    <row r="103" spans="1:9" customFormat="1" x14ac:dyDescent="0.25">
      <c r="A103" s="291" t="s">
        <v>16</v>
      </c>
      <c r="B103" s="297" t="s">
        <v>535</v>
      </c>
      <c r="C103" s="294" t="s">
        <v>306</v>
      </c>
      <c r="D103" s="287" t="s">
        <v>102</v>
      </c>
      <c r="E103" s="284">
        <v>56.32</v>
      </c>
      <c r="F103" s="279"/>
      <c r="G103" s="224">
        <v>0</v>
      </c>
      <c r="H103" s="60"/>
      <c r="I103" s="224">
        <f>E103*G103</f>
        <v>0</v>
      </c>
    </row>
    <row r="104" spans="1:9" customFormat="1" x14ac:dyDescent="0.25">
      <c r="A104" s="290" t="s">
        <v>17</v>
      </c>
      <c r="B104" s="296" t="s">
        <v>536</v>
      </c>
      <c r="C104" s="293" t="s">
        <v>307</v>
      </c>
      <c r="D104" s="286" t="s">
        <v>102</v>
      </c>
      <c r="E104" s="283">
        <v>56.32</v>
      </c>
      <c r="F104" s="278">
        <v>0</v>
      </c>
      <c r="G104" s="64"/>
      <c r="H104" s="275">
        <f t="shared" ref="H104:H105" si="12">E104*F104</f>
        <v>0</v>
      </c>
      <c r="I104" s="64"/>
    </row>
    <row r="105" spans="1:9" customFormat="1" ht="15.75" thickBot="1" x14ac:dyDescent="0.3">
      <c r="A105" s="379" t="s">
        <v>84</v>
      </c>
      <c r="B105" s="298" t="s">
        <v>536</v>
      </c>
      <c r="C105" s="382" t="s">
        <v>308</v>
      </c>
      <c r="D105" s="288" t="s">
        <v>101</v>
      </c>
      <c r="E105" s="381">
        <v>5.63</v>
      </c>
      <c r="F105" s="280">
        <v>0</v>
      </c>
      <c r="G105" s="281"/>
      <c r="H105" s="380">
        <f t="shared" si="12"/>
        <v>0</v>
      </c>
      <c r="I105" s="352"/>
    </row>
    <row r="106" spans="1:9" customFormat="1" ht="15.75" thickBot="1" x14ac:dyDescent="0.3">
      <c r="A106" s="235"/>
      <c r="B106" s="236"/>
      <c r="C106" s="237" t="s">
        <v>497</v>
      </c>
      <c r="D106" s="238"/>
      <c r="E106" s="238"/>
      <c r="F106" s="239"/>
      <c r="G106" s="239"/>
      <c r="H106" s="240">
        <f>SUM(H85:H105)</f>
        <v>0</v>
      </c>
      <c r="I106" s="241">
        <f>SUM(I85:I105)</f>
        <v>0</v>
      </c>
    </row>
    <row r="107" spans="1:9" customFormat="1" ht="15.75" thickBot="1" x14ac:dyDescent="0.3">
      <c r="A107" s="344"/>
      <c r="B107" s="345"/>
      <c r="C107" s="346" t="s">
        <v>498</v>
      </c>
      <c r="D107" s="254"/>
      <c r="E107" s="254"/>
      <c r="F107" s="257"/>
      <c r="G107" s="257"/>
      <c r="H107" s="257"/>
      <c r="I107" s="258">
        <f>H106+I106</f>
        <v>0</v>
      </c>
    </row>
    <row r="108" spans="1:9" ht="22.5" customHeight="1" thickBot="1" x14ac:dyDescent="0.3">
      <c r="A108" s="233"/>
      <c r="B108" s="234" t="s">
        <v>9</v>
      </c>
      <c r="C108" s="406" t="s">
        <v>309</v>
      </c>
      <c r="D108" s="406"/>
      <c r="E108" s="406"/>
      <c r="F108" s="406"/>
      <c r="G108" s="406"/>
      <c r="H108" s="406"/>
      <c r="I108" s="407"/>
    </row>
    <row r="109" spans="1:9" customFormat="1" ht="25.5" x14ac:dyDescent="0.25">
      <c r="A109" s="289" t="s">
        <v>10</v>
      </c>
      <c r="B109" s="295" t="s">
        <v>535</v>
      </c>
      <c r="C109" s="292" t="s">
        <v>313</v>
      </c>
      <c r="D109" s="285" t="s">
        <v>12</v>
      </c>
      <c r="E109" s="282">
        <v>0.5</v>
      </c>
      <c r="F109" s="276"/>
      <c r="G109" s="277">
        <v>0</v>
      </c>
      <c r="H109" s="54"/>
      <c r="I109" s="232">
        <f>E109*G109</f>
        <v>0</v>
      </c>
    </row>
    <row r="110" spans="1:9" customFormat="1" x14ac:dyDescent="0.25">
      <c r="A110" s="290" t="s">
        <v>48</v>
      </c>
      <c r="B110" s="296" t="s">
        <v>536</v>
      </c>
      <c r="C110" s="293" t="s">
        <v>310</v>
      </c>
      <c r="D110" s="286" t="s">
        <v>12</v>
      </c>
      <c r="E110" s="283">
        <v>0.5</v>
      </c>
      <c r="F110" s="278">
        <v>0</v>
      </c>
      <c r="G110" s="64"/>
      <c r="H110" s="275">
        <f>E110*F110</f>
        <v>0</v>
      </c>
      <c r="I110" s="64"/>
    </row>
    <row r="111" spans="1:9" customFormat="1" ht="25.5" x14ac:dyDescent="0.25">
      <c r="A111" s="291" t="s">
        <v>11</v>
      </c>
      <c r="B111" s="297" t="s">
        <v>535</v>
      </c>
      <c r="C111" s="294" t="s">
        <v>312</v>
      </c>
      <c r="D111" s="287" t="s">
        <v>12</v>
      </c>
      <c r="E111" s="284">
        <v>3</v>
      </c>
      <c r="F111" s="279"/>
      <c r="G111" s="224">
        <v>0</v>
      </c>
      <c r="H111" s="60"/>
      <c r="I111" s="224">
        <f>E111*G111</f>
        <v>0</v>
      </c>
    </row>
    <row r="112" spans="1:9" customFormat="1" x14ac:dyDescent="0.25">
      <c r="A112" s="290" t="s">
        <v>50</v>
      </c>
      <c r="B112" s="296" t="s">
        <v>536</v>
      </c>
      <c r="C112" s="293" t="s">
        <v>311</v>
      </c>
      <c r="D112" s="286" t="s">
        <v>12</v>
      </c>
      <c r="E112" s="283">
        <v>3</v>
      </c>
      <c r="F112" s="278">
        <v>0</v>
      </c>
      <c r="G112" s="64"/>
      <c r="H112" s="275">
        <f>E112*F112</f>
        <v>0</v>
      </c>
      <c r="I112" s="64"/>
    </row>
    <row r="113" spans="1:9" customFormat="1" ht="25.5" x14ac:dyDescent="0.25">
      <c r="A113" s="291" t="s">
        <v>39</v>
      </c>
      <c r="B113" s="297" t="s">
        <v>535</v>
      </c>
      <c r="C113" s="294" t="s">
        <v>314</v>
      </c>
      <c r="D113" s="287" t="s">
        <v>12</v>
      </c>
      <c r="E113" s="284">
        <v>1</v>
      </c>
      <c r="F113" s="279"/>
      <c r="G113" s="224">
        <v>0</v>
      </c>
      <c r="H113" s="60"/>
      <c r="I113" s="224">
        <f>E113*G113</f>
        <v>0</v>
      </c>
    </row>
    <row r="114" spans="1:9" customFormat="1" x14ac:dyDescent="0.25">
      <c r="A114" s="290" t="s">
        <v>52</v>
      </c>
      <c r="B114" s="296" t="s">
        <v>536</v>
      </c>
      <c r="C114" s="293" t="s">
        <v>315</v>
      </c>
      <c r="D114" s="286" t="s">
        <v>12</v>
      </c>
      <c r="E114" s="283">
        <v>1</v>
      </c>
      <c r="F114" s="278">
        <v>0</v>
      </c>
      <c r="G114" s="64"/>
      <c r="H114" s="275">
        <f t="shared" ref="H114:H116" si="13">E114*F114</f>
        <v>0</v>
      </c>
      <c r="I114" s="64"/>
    </row>
    <row r="115" spans="1:9" customFormat="1" x14ac:dyDescent="0.25">
      <c r="A115" s="290" t="s">
        <v>53</v>
      </c>
      <c r="B115" s="296" t="s">
        <v>536</v>
      </c>
      <c r="C115" s="293" t="s">
        <v>327</v>
      </c>
      <c r="D115" s="286" t="s">
        <v>15</v>
      </c>
      <c r="E115" s="283">
        <v>2</v>
      </c>
      <c r="F115" s="278">
        <v>0</v>
      </c>
      <c r="G115" s="64"/>
      <c r="H115" s="275">
        <f t="shared" si="13"/>
        <v>0</v>
      </c>
      <c r="I115" s="64"/>
    </row>
    <row r="116" spans="1:9" customFormat="1" x14ac:dyDescent="0.25">
      <c r="A116" s="290" t="s">
        <v>70</v>
      </c>
      <c r="B116" s="296" t="s">
        <v>536</v>
      </c>
      <c r="C116" s="293" t="s">
        <v>317</v>
      </c>
      <c r="D116" s="286" t="s">
        <v>15</v>
      </c>
      <c r="E116" s="283">
        <v>2</v>
      </c>
      <c r="F116" s="278">
        <v>0</v>
      </c>
      <c r="G116" s="64"/>
      <c r="H116" s="275">
        <f t="shared" si="13"/>
        <v>0</v>
      </c>
      <c r="I116" s="64"/>
    </row>
    <row r="117" spans="1:9" customFormat="1" x14ac:dyDescent="0.25">
      <c r="A117" s="291" t="s">
        <v>13</v>
      </c>
      <c r="B117" s="297" t="s">
        <v>535</v>
      </c>
      <c r="C117" s="294" t="s">
        <v>319</v>
      </c>
      <c r="D117" s="287" t="s">
        <v>15</v>
      </c>
      <c r="E117" s="284">
        <v>2</v>
      </c>
      <c r="F117" s="279"/>
      <c r="G117" s="224">
        <v>0</v>
      </c>
      <c r="H117" s="60"/>
      <c r="I117" s="224">
        <f>E117*G117</f>
        <v>0</v>
      </c>
    </row>
    <row r="118" spans="1:9" customFormat="1" x14ac:dyDescent="0.25">
      <c r="A118" s="290" t="s">
        <v>14</v>
      </c>
      <c r="B118" s="296" t="s">
        <v>536</v>
      </c>
      <c r="C118" s="293" t="s">
        <v>316</v>
      </c>
      <c r="D118" s="286" t="s">
        <v>15</v>
      </c>
      <c r="E118" s="283">
        <v>2</v>
      </c>
      <c r="F118" s="278">
        <v>0</v>
      </c>
      <c r="G118" s="64"/>
      <c r="H118" s="275">
        <f>E118*F118</f>
        <v>0</v>
      </c>
      <c r="I118" s="64"/>
    </row>
    <row r="119" spans="1:9" customFormat="1" x14ac:dyDescent="0.25">
      <c r="A119" s="291" t="s">
        <v>42</v>
      </c>
      <c r="B119" s="297" t="s">
        <v>535</v>
      </c>
      <c r="C119" s="294" t="s">
        <v>320</v>
      </c>
      <c r="D119" s="287" t="s">
        <v>15</v>
      </c>
      <c r="E119" s="284">
        <v>4</v>
      </c>
      <c r="F119" s="279"/>
      <c r="G119" s="224">
        <v>0</v>
      </c>
      <c r="H119" s="60"/>
      <c r="I119" s="224">
        <f>E119*G119</f>
        <v>0</v>
      </c>
    </row>
    <row r="120" spans="1:9" customFormat="1" x14ac:dyDescent="0.25">
      <c r="A120" s="290" t="s">
        <v>44</v>
      </c>
      <c r="B120" s="296" t="s">
        <v>536</v>
      </c>
      <c r="C120" s="293" t="s">
        <v>318</v>
      </c>
      <c r="D120" s="286" t="s">
        <v>15</v>
      </c>
      <c r="E120" s="283">
        <v>2</v>
      </c>
      <c r="F120" s="278">
        <v>0</v>
      </c>
      <c r="G120" s="64"/>
      <c r="H120" s="275">
        <f t="shared" ref="H120:H121" si="14">E120*F120</f>
        <v>0</v>
      </c>
      <c r="I120" s="64"/>
    </row>
    <row r="121" spans="1:9" customFormat="1" x14ac:dyDescent="0.25">
      <c r="A121" s="290" t="s">
        <v>83</v>
      </c>
      <c r="B121" s="296" t="s">
        <v>536</v>
      </c>
      <c r="C121" s="293" t="s">
        <v>321</v>
      </c>
      <c r="D121" s="286" t="s">
        <v>15</v>
      </c>
      <c r="E121" s="283">
        <v>2</v>
      </c>
      <c r="F121" s="278">
        <v>0</v>
      </c>
      <c r="G121" s="64"/>
      <c r="H121" s="275">
        <f t="shared" si="14"/>
        <v>0</v>
      </c>
      <c r="I121" s="64"/>
    </row>
    <row r="122" spans="1:9" customFormat="1" x14ac:dyDescent="0.25">
      <c r="A122" s="291" t="s">
        <v>45</v>
      </c>
      <c r="B122" s="297" t="s">
        <v>535</v>
      </c>
      <c r="C122" s="294" t="s">
        <v>322</v>
      </c>
      <c r="D122" s="287" t="s">
        <v>15</v>
      </c>
      <c r="E122" s="284">
        <v>2</v>
      </c>
      <c r="F122" s="279"/>
      <c r="G122" s="224">
        <v>0</v>
      </c>
      <c r="H122" s="60"/>
      <c r="I122" s="224">
        <f>E122*G122</f>
        <v>0</v>
      </c>
    </row>
    <row r="123" spans="1:9" customFormat="1" x14ac:dyDescent="0.25">
      <c r="A123" s="290" t="s">
        <v>46</v>
      </c>
      <c r="B123" s="296" t="s">
        <v>536</v>
      </c>
      <c r="C123" s="293" t="s">
        <v>323</v>
      </c>
      <c r="D123" s="286" t="s">
        <v>15</v>
      </c>
      <c r="E123" s="283">
        <v>2</v>
      </c>
      <c r="F123" s="278">
        <v>0</v>
      </c>
      <c r="G123" s="64"/>
      <c r="H123" s="275">
        <f t="shared" ref="H123:H125" si="15">E123*F123</f>
        <v>0</v>
      </c>
      <c r="I123" s="64"/>
    </row>
    <row r="124" spans="1:9" customFormat="1" x14ac:dyDescent="0.25">
      <c r="A124" s="290" t="s">
        <v>77</v>
      </c>
      <c r="B124" s="296" t="s">
        <v>536</v>
      </c>
      <c r="C124" s="293" t="s">
        <v>324</v>
      </c>
      <c r="D124" s="286" t="s">
        <v>15</v>
      </c>
      <c r="E124" s="283">
        <v>2</v>
      </c>
      <c r="F124" s="278">
        <v>0</v>
      </c>
      <c r="G124" s="64"/>
      <c r="H124" s="275">
        <f t="shared" si="15"/>
        <v>0</v>
      </c>
      <c r="I124" s="64"/>
    </row>
    <row r="125" spans="1:9" customFormat="1" x14ac:dyDescent="0.25">
      <c r="A125" s="290" t="s">
        <v>78</v>
      </c>
      <c r="B125" s="296" t="s">
        <v>536</v>
      </c>
      <c r="C125" s="293" t="s">
        <v>325</v>
      </c>
      <c r="D125" s="286" t="s">
        <v>15</v>
      </c>
      <c r="E125" s="283">
        <v>2</v>
      </c>
      <c r="F125" s="278">
        <v>0</v>
      </c>
      <c r="G125" s="64"/>
      <c r="H125" s="275">
        <f t="shared" si="15"/>
        <v>0</v>
      </c>
      <c r="I125" s="64"/>
    </row>
    <row r="126" spans="1:9" customFormat="1" x14ac:dyDescent="0.25">
      <c r="A126" s="291" t="s">
        <v>16</v>
      </c>
      <c r="B126" s="297" t="s">
        <v>535</v>
      </c>
      <c r="C126" s="294" t="s">
        <v>328</v>
      </c>
      <c r="D126" s="287" t="s">
        <v>15</v>
      </c>
      <c r="E126" s="284">
        <v>2</v>
      </c>
      <c r="F126" s="279"/>
      <c r="G126" s="224">
        <v>0</v>
      </c>
      <c r="H126" s="60"/>
      <c r="I126" s="224">
        <f>E126*G126</f>
        <v>0</v>
      </c>
    </row>
    <row r="127" spans="1:9" customFormat="1" ht="15.75" thickBot="1" x14ac:dyDescent="0.3">
      <c r="A127" s="379" t="s">
        <v>17</v>
      </c>
      <c r="B127" s="298" t="s">
        <v>536</v>
      </c>
      <c r="C127" s="382" t="s">
        <v>326</v>
      </c>
      <c r="D127" s="288" t="s">
        <v>15</v>
      </c>
      <c r="E127" s="381">
        <v>2</v>
      </c>
      <c r="F127" s="280">
        <v>0</v>
      </c>
      <c r="G127" s="281"/>
      <c r="H127" s="380">
        <f>E127*F127</f>
        <v>0</v>
      </c>
      <c r="I127" s="352"/>
    </row>
    <row r="128" spans="1:9" customFormat="1" ht="15.75" thickBot="1" x14ac:dyDescent="0.3">
      <c r="A128" s="235"/>
      <c r="B128" s="236"/>
      <c r="C128" s="237" t="s">
        <v>497</v>
      </c>
      <c r="D128" s="238"/>
      <c r="E128" s="238"/>
      <c r="F128" s="239"/>
      <c r="G128" s="239"/>
      <c r="H128" s="240">
        <f>SUM(H109:H127)</f>
        <v>0</v>
      </c>
      <c r="I128" s="241">
        <f>SUM(I109:I127)</f>
        <v>0</v>
      </c>
    </row>
    <row r="129" spans="1:9" customFormat="1" ht="15.75" thickBot="1" x14ac:dyDescent="0.3">
      <c r="A129" s="344"/>
      <c r="B129" s="345"/>
      <c r="C129" s="346" t="s">
        <v>504</v>
      </c>
      <c r="D129" s="254"/>
      <c r="E129" s="254"/>
      <c r="F129" s="257"/>
      <c r="G129" s="257"/>
      <c r="H129" s="257"/>
      <c r="I129" s="258">
        <f>H128+I128</f>
        <v>0</v>
      </c>
    </row>
    <row r="130" spans="1:9" customFormat="1" ht="15.75" customHeight="1" thickBot="1" x14ac:dyDescent="0.3">
      <c r="A130" s="408" t="s">
        <v>448</v>
      </c>
      <c r="B130" s="410"/>
      <c r="C130" s="410"/>
      <c r="D130" s="410"/>
      <c r="E130" s="410"/>
      <c r="F130" s="410"/>
      <c r="G130" s="410"/>
      <c r="H130" s="410"/>
      <c r="I130" s="411"/>
    </row>
    <row r="131" spans="1:9" customFormat="1" x14ac:dyDescent="0.25">
      <c r="A131" s="289" t="s">
        <v>10</v>
      </c>
      <c r="B131" s="295" t="s">
        <v>535</v>
      </c>
      <c r="C131" s="292" t="s">
        <v>80</v>
      </c>
      <c r="D131" s="285" t="s">
        <v>12</v>
      </c>
      <c r="E131" s="303">
        <f>E86</f>
        <v>50</v>
      </c>
      <c r="F131" s="276"/>
      <c r="G131" s="277">
        <v>0</v>
      </c>
      <c r="H131" s="300"/>
      <c r="I131" s="232">
        <f t="shared" ref="I131:I136" si="16">E131*G131</f>
        <v>0</v>
      </c>
    </row>
    <row r="132" spans="1:9" customFormat="1" x14ac:dyDescent="0.25">
      <c r="A132" s="291" t="s">
        <v>11</v>
      </c>
      <c r="B132" s="297" t="s">
        <v>535</v>
      </c>
      <c r="C132" s="294" t="s">
        <v>449</v>
      </c>
      <c r="D132" s="287" t="s">
        <v>12</v>
      </c>
      <c r="E132" s="304">
        <f>E114</f>
        <v>1</v>
      </c>
      <c r="F132" s="279"/>
      <c r="G132" s="224">
        <v>0</v>
      </c>
      <c r="H132" s="301"/>
      <c r="I132" s="224">
        <f t="shared" si="16"/>
        <v>0</v>
      </c>
    </row>
    <row r="133" spans="1:9" customFormat="1" x14ac:dyDescent="0.25">
      <c r="A133" s="291" t="s">
        <v>39</v>
      </c>
      <c r="B133" s="297" t="s">
        <v>535</v>
      </c>
      <c r="C133" s="294" t="s">
        <v>452</v>
      </c>
      <c r="D133" s="287" t="s">
        <v>12</v>
      </c>
      <c r="E133" s="304">
        <f>E34+E110+E112</f>
        <v>6.9</v>
      </c>
      <c r="F133" s="279"/>
      <c r="G133" s="224">
        <v>0</v>
      </c>
      <c r="H133" s="301"/>
      <c r="I133" s="224">
        <f t="shared" si="16"/>
        <v>0</v>
      </c>
    </row>
    <row r="134" spans="1:9" customFormat="1" x14ac:dyDescent="0.25">
      <c r="A134" s="291" t="s">
        <v>13</v>
      </c>
      <c r="B134" s="297" t="s">
        <v>535</v>
      </c>
      <c r="C134" s="294" t="s">
        <v>450</v>
      </c>
      <c r="D134" s="287" t="s">
        <v>12</v>
      </c>
      <c r="E134" s="304">
        <f>E131</f>
        <v>50</v>
      </c>
      <c r="F134" s="279"/>
      <c r="G134" s="224">
        <v>0</v>
      </c>
      <c r="H134" s="301"/>
      <c r="I134" s="224">
        <f t="shared" si="16"/>
        <v>0</v>
      </c>
    </row>
    <row r="135" spans="1:9" customFormat="1" x14ac:dyDescent="0.25">
      <c r="A135" s="291" t="s">
        <v>42</v>
      </c>
      <c r="B135" s="297" t="s">
        <v>535</v>
      </c>
      <c r="C135" s="294" t="s">
        <v>451</v>
      </c>
      <c r="D135" s="287" t="s">
        <v>12</v>
      </c>
      <c r="E135" s="304">
        <f>E132</f>
        <v>1</v>
      </c>
      <c r="F135" s="279"/>
      <c r="G135" s="224">
        <v>0</v>
      </c>
      <c r="H135" s="301"/>
      <c r="I135" s="224">
        <f t="shared" si="16"/>
        <v>0</v>
      </c>
    </row>
    <row r="136" spans="1:9" customFormat="1" ht="15.75" thickBot="1" x14ac:dyDescent="0.3">
      <c r="A136" s="360" t="s">
        <v>45</v>
      </c>
      <c r="B136" s="309" t="s">
        <v>535</v>
      </c>
      <c r="C136" s="400" t="s">
        <v>453</v>
      </c>
      <c r="D136" s="308" t="s">
        <v>12</v>
      </c>
      <c r="E136" s="363">
        <f>E133</f>
        <v>6.9</v>
      </c>
      <c r="F136" s="307"/>
      <c r="G136" s="225">
        <v>0</v>
      </c>
      <c r="H136" s="361"/>
      <c r="I136" s="337">
        <f t="shared" si="16"/>
        <v>0</v>
      </c>
    </row>
    <row r="137" spans="1:9" customFormat="1" ht="15.75" thickBot="1" x14ac:dyDescent="0.3">
      <c r="A137" s="245"/>
      <c r="B137" s="246"/>
      <c r="C137" s="247" t="s">
        <v>503</v>
      </c>
      <c r="D137" s="238"/>
      <c r="E137" s="238"/>
      <c r="F137" s="248"/>
      <c r="G137" s="249"/>
      <c r="H137" s="239">
        <f>SUM(H131:H136)</f>
        <v>0</v>
      </c>
      <c r="I137" s="250">
        <f>SUM(I131:I136)</f>
        <v>0</v>
      </c>
    </row>
    <row r="138" spans="1:9" customFormat="1" ht="15.75" thickBot="1" x14ac:dyDescent="0.3">
      <c r="A138" s="251"/>
      <c r="B138" s="252"/>
      <c r="C138" s="253" t="s">
        <v>500</v>
      </c>
      <c r="D138" s="254"/>
      <c r="E138" s="254"/>
      <c r="F138" s="255"/>
      <c r="G138" s="256"/>
      <c r="H138" s="257"/>
      <c r="I138" s="258">
        <f>H137+I137</f>
        <v>0</v>
      </c>
    </row>
    <row r="139" spans="1:9" customFormat="1" ht="15.75" thickBot="1" x14ac:dyDescent="0.3">
      <c r="A139" s="259"/>
      <c r="B139" s="260"/>
      <c r="C139" s="261" t="s">
        <v>501</v>
      </c>
      <c r="D139" s="262"/>
      <c r="E139" s="263"/>
      <c r="F139" s="248"/>
      <c r="G139" s="248"/>
      <c r="H139" s="264"/>
      <c r="I139" s="250">
        <f>I138+I129+I107+I78+I74+I62+I54+I47+I25+I82</f>
        <v>0</v>
      </c>
    </row>
    <row r="140" spans="1:9" customFormat="1" ht="15.75" thickBot="1" x14ac:dyDescent="0.3">
      <c r="A140" s="265"/>
      <c r="B140" s="266"/>
      <c r="C140" s="267" t="s">
        <v>502</v>
      </c>
      <c r="D140" s="268"/>
      <c r="E140" s="269"/>
      <c r="F140" s="270"/>
      <c r="G140" s="270"/>
      <c r="H140" s="271"/>
      <c r="I140" s="272">
        <f>I139/1.2*20%</f>
        <v>0</v>
      </c>
    </row>
  </sheetData>
  <autoFilter ref="A9:E9" xr:uid="{2CEBBF08-7017-4F0E-BCF6-C10BDC34B791}"/>
  <mergeCells count="22">
    <mergeCell ref="H1:I1"/>
    <mergeCell ref="F2:I2"/>
    <mergeCell ref="A5:I5"/>
    <mergeCell ref="A6:I6"/>
    <mergeCell ref="C63:I63"/>
    <mergeCell ref="F7:G7"/>
    <mergeCell ref="H7:I7"/>
    <mergeCell ref="A10:I10"/>
    <mergeCell ref="C11:I11"/>
    <mergeCell ref="C26:I26"/>
    <mergeCell ref="C48:I48"/>
    <mergeCell ref="C55:I55"/>
    <mergeCell ref="A7:A8"/>
    <mergeCell ref="C7:C8"/>
    <mergeCell ref="D7:D8"/>
    <mergeCell ref="E7:E8"/>
    <mergeCell ref="C75:I75"/>
    <mergeCell ref="A83:I83"/>
    <mergeCell ref="C84:I84"/>
    <mergeCell ref="C108:I108"/>
    <mergeCell ref="A130:I130"/>
    <mergeCell ref="C79:I79"/>
  </mergeCells>
  <pageMargins left="0.31496062992125984" right="0.31496062992125984" top="0.55118110236220474" bottom="0.35433070866141736" header="0.31496062992125984" footer="0.31496062992125984"/>
  <pageSetup paperSize="9" scale="7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402DE-D966-4AEA-8388-EF552CE64526}">
  <dimension ref="A1:AE127"/>
  <sheetViews>
    <sheetView view="pageBreakPreview" topLeftCell="A37" zoomScale="130" zoomScaleNormal="100" zoomScaleSheetLayoutView="130" workbookViewId="0">
      <selection activeCell="C51" sqref="C51"/>
    </sheetView>
  </sheetViews>
  <sheetFormatPr defaultColWidth="9.140625" defaultRowHeight="15" x14ac:dyDescent="0.25"/>
  <cols>
    <col min="1" max="1" width="6" style="1" customWidth="1"/>
    <col min="2" max="2" width="17.7109375" style="5" customWidth="1"/>
    <col min="3" max="3" width="84.28515625" style="1" customWidth="1"/>
    <col min="4" max="4" width="8.85546875" style="1" customWidth="1"/>
    <col min="5" max="5" width="13.85546875" style="1" bestFit="1" customWidth="1"/>
    <col min="6" max="6" width="14.85546875" style="2" hidden="1" customWidth="1"/>
    <col min="7" max="8" width="11.42578125" style="2" hidden="1" customWidth="1"/>
    <col min="9" max="9" width="0" style="2" hidden="1" customWidth="1"/>
    <col min="10" max="16384" width="9.140625" style="2"/>
  </cols>
  <sheetData>
    <row r="1" spans="1:9" ht="19.5" thickBot="1" x14ac:dyDescent="0.3">
      <c r="A1" s="7"/>
      <c r="B1" s="7"/>
      <c r="C1" s="7"/>
      <c r="E1" s="8" t="s">
        <v>24</v>
      </c>
    </row>
    <row r="2" spans="1:9" ht="15.75" x14ac:dyDescent="0.25">
      <c r="A2" s="9" t="s">
        <v>25</v>
      </c>
      <c r="B2" s="9"/>
      <c r="C2" s="9"/>
      <c r="E2" s="11" t="s">
        <v>26</v>
      </c>
    </row>
    <row r="3" spans="1:9" ht="15.75" x14ac:dyDescent="0.25">
      <c r="A3" s="12" t="s">
        <v>32</v>
      </c>
      <c r="B3" s="12"/>
      <c r="C3" s="12"/>
      <c r="E3" s="10"/>
    </row>
    <row r="4" spans="1:9" ht="15.75" x14ac:dyDescent="0.25">
      <c r="A4" s="9" t="s">
        <v>27</v>
      </c>
      <c r="B4" s="9"/>
      <c r="C4" s="9"/>
      <c r="E4" s="11" t="s">
        <v>28</v>
      </c>
    </row>
    <row r="5" spans="1:9" ht="15.75" x14ac:dyDescent="0.25">
      <c r="A5" s="12" t="s">
        <v>33</v>
      </c>
      <c r="B5" s="12"/>
      <c r="C5" s="12"/>
      <c r="E5" s="13"/>
    </row>
    <row r="6" spans="1:9" ht="15.75" x14ac:dyDescent="0.25">
      <c r="A6" s="12" t="s">
        <v>34</v>
      </c>
      <c r="B6" s="12"/>
      <c r="C6" s="12"/>
      <c r="E6" s="11" t="s">
        <v>456</v>
      </c>
    </row>
    <row r="7" spans="1:9" ht="15.75" x14ac:dyDescent="0.25">
      <c r="A7" s="14" t="s">
        <v>35</v>
      </c>
      <c r="B7" s="14"/>
      <c r="C7" s="14"/>
      <c r="E7" s="11"/>
    </row>
    <row r="8" spans="1:9" ht="15.75" x14ac:dyDescent="0.25">
      <c r="A8" s="14" t="s">
        <v>127</v>
      </c>
      <c r="B8" s="14"/>
      <c r="C8" s="14"/>
      <c r="E8" s="11"/>
    </row>
    <row r="9" spans="1:9" ht="27.75" x14ac:dyDescent="0.4">
      <c r="A9" s="15"/>
      <c r="B9" s="15"/>
      <c r="C9" s="15"/>
      <c r="E9" s="11" t="s">
        <v>29</v>
      </c>
    </row>
    <row r="10" spans="1:9" ht="15" customHeight="1" x14ac:dyDescent="0.25">
      <c r="A10" s="420" t="s">
        <v>523</v>
      </c>
      <c r="B10" s="420"/>
      <c r="C10" s="420"/>
      <c r="D10" s="420"/>
      <c r="E10" s="420"/>
    </row>
    <row r="11" spans="1:9" ht="22.5" customHeight="1" thickBot="1" x14ac:dyDescent="0.3">
      <c r="A11" s="421" t="s">
        <v>150</v>
      </c>
      <c r="B11" s="421"/>
      <c r="C11" s="421"/>
      <c r="D11" s="421"/>
      <c r="E11" s="421"/>
    </row>
    <row r="12" spans="1:9" s="3" customFormat="1" ht="15" customHeight="1" x14ac:dyDescent="0.25">
      <c r="A12" s="412" t="s">
        <v>0</v>
      </c>
      <c r="B12" s="16" t="s">
        <v>1</v>
      </c>
      <c r="C12" s="412" t="s">
        <v>2</v>
      </c>
      <c r="D12" s="412" t="s">
        <v>3</v>
      </c>
      <c r="E12" s="412" t="s">
        <v>4</v>
      </c>
    </row>
    <row r="13" spans="1:9" ht="15.75" thickBot="1" x14ac:dyDescent="0.3">
      <c r="A13" s="413"/>
      <c r="B13" s="17" t="s">
        <v>5</v>
      </c>
      <c r="C13" s="413"/>
      <c r="D13" s="413"/>
      <c r="E13" s="414"/>
    </row>
    <row r="14" spans="1:9" ht="15.75" thickBot="1" x14ac:dyDescent="0.3">
      <c r="A14" s="190"/>
      <c r="B14" s="96"/>
      <c r="C14" s="191"/>
      <c r="D14" s="192"/>
      <c r="E14" s="189"/>
    </row>
    <row r="15" spans="1:9" ht="15.75" thickBot="1" x14ac:dyDescent="0.3">
      <c r="A15" s="455" t="s">
        <v>463</v>
      </c>
      <c r="B15" s="409"/>
      <c r="C15" s="409"/>
      <c r="D15" s="409"/>
      <c r="E15" s="456"/>
    </row>
    <row r="16" spans="1:9" customFormat="1" x14ac:dyDescent="0.25">
      <c r="A16" s="111"/>
      <c r="B16" s="112" t="s">
        <v>6</v>
      </c>
      <c r="C16" s="32" t="s">
        <v>172</v>
      </c>
      <c r="D16" s="113"/>
      <c r="E16" s="114"/>
      <c r="F16" s="85"/>
      <c r="G16" s="85"/>
      <c r="H16" s="86"/>
      <c r="I16" s="87"/>
    </row>
    <row r="17" spans="1:9" customFormat="1" ht="25.5" x14ac:dyDescent="0.25">
      <c r="A17" s="36">
        <v>1</v>
      </c>
      <c r="B17" s="52"/>
      <c r="C17" s="37" t="s">
        <v>36</v>
      </c>
      <c r="D17" s="38" t="s">
        <v>38</v>
      </c>
      <c r="E17" s="39">
        <v>123.85</v>
      </c>
      <c r="F17" s="85"/>
      <c r="G17" s="85"/>
      <c r="H17" s="86"/>
      <c r="I17" s="87"/>
    </row>
    <row r="18" spans="1:9" customFormat="1" ht="25.5" x14ac:dyDescent="0.25">
      <c r="A18" s="36" t="s">
        <v>11</v>
      </c>
      <c r="B18" s="52"/>
      <c r="C18" s="37" t="s">
        <v>22</v>
      </c>
      <c r="D18" s="38" t="s">
        <v>38</v>
      </c>
      <c r="E18" s="39">
        <v>3.83</v>
      </c>
      <c r="F18" s="85"/>
      <c r="G18" s="85"/>
      <c r="H18" s="86"/>
      <c r="I18" s="87"/>
    </row>
    <row r="19" spans="1:9" customFormat="1" x14ac:dyDescent="0.25">
      <c r="A19" s="36" t="s">
        <v>39</v>
      </c>
      <c r="B19" s="52"/>
      <c r="C19" s="37" t="s">
        <v>40</v>
      </c>
      <c r="D19" s="38" t="s">
        <v>7</v>
      </c>
      <c r="E19" s="39">
        <v>3.83</v>
      </c>
      <c r="F19" s="85"/>
      <c r="G19" s="85"/>
      <c r="H19" s="86"/>
      <c r="I19" s="87"/>
    </row>
    <row r="20" spans="1:9" customFormat="1" x14ac:dyDescent="0.25">
      <c r="A20" s="36" t="s">
        <v>13</v>
      </c>
      <c r="B20" s="52"/>
      <c r="C20" s="37" t="s">
        <v>41</v>
      </c>
      <c r="D20" s="38" t="s">
        <v>21</v>
      </c>
      <c r="E20" s="39">
        <f>(E17+E18)*1.6</f>
        <v>204.28800000000001</v>
      </c>
      <c r="F20" s="85"/>
      <c r="G20" s="85"/>
      <c r="H20" s="86"/>
      <c r="I20" s="87"/>
    </row>
    <row r="21" spans="1:9" customFormat="1" ht="25.5" x14ac:dyDescent="0.25">
      <c r="A21" s="36" t="s">
        <v>42</v>
      </c>
      <c r="B21" s="52"/>
      <c r="C21" s="37" t="s">
        <v>227</v>
      </c>
      <c r="D21" s="38" t="s">
        <v>102</v>
      </c>
      <c r="E21" s="39">
        <v>111.02</v>
      </c>
      <c r="F21" s="85"/>
      <c r="G21" s="85"/>
      <c r="H21" s="86"/>
      <c r="I21" s="87"/>
    </row>
    <row r="22" spans="1:9" customFormat="1" ht="15.75" x14ac:dyDescent="0.25">
      <c r="A22" s="36" t="s">
        <v>45</v>
      </c>
      <c r="B22" s="52"/>
      <c r="C22" s="37" t="s">
        <v>43</v>
      </c>
      <c r="D22" s="38" t="s">
        <v>38</v>
      </c>
      <c r="E22" s="39">
        <v>14.44</v>
      </c>
      <c r="F22" s="85"/>
      <c r="G22" s="85"/>
      <c r="H22" s="86"/>
      <c r="I22" s="87"/>
    </row>
    <row r="23" spans="1:9" customFormat="1" x14ac:dyDescent="0.25">
      <c r="A23" s="40" t="s">
        <v>46</v>
      </c>
      <c r="B23" s="46"/>
      <c r="C23" s="41" t="s">
        <v>23</v>
      </c>
      <c r="D23" s="49" t="s">
        <v>7</v>
      </c>
      <c r="E23" s="70">
        <f>1.1*E22</f>
        <v>15.884</v>
      </c>
      <c r="F23" s="85"/>
      <c r="G23" s="85"/>
      <c r="H23" s="86"/>
      <c r="I23" s="87"/>
    </row>
    <row r="24" spans="1:9" customFormat="1" ht="15.75" x14ac:dyDescent="0.25">
      <c r="A24" s="36" t="s">
        <v>16</v>
      </c>
      <c r="B24" s="52"/>
      <c r="C24" s="51" t="s">
        <v>173</v>
      </c>
      <c r="D24" s="38" t="s">
        <v>38</v>
      </c>
      <c r="E24" s="39">
        <v>7.22</v>
      </c>
      <c r="F24" s="85"/>
      <c r="G24" s="85"/>
      <c r="H24" s="86"/>
      <c r="I24" s="87"/>
    </row>
    <row r="25" spans="1:9" customFormat="1" ht="15.75" x14ac:dyDescent="0.25">
      <c r="A25" s="40" t="s">
        <v>17</v>
      </c>
      <c r="B25" s="46"/>
      <c r="C25" s="47" t="s">
        <v>37</v>
      </c>
      <c r="D25" s="49" t="s">
        <v>96</v>
      </c>
      <c r="E25" s="70">
        <f>1.1*E24</f>
        <v>7.9420000000000002</v>
      </c>
      <c r="F25" s="85"/>
      <c r="G25" s="85"/>
      <c r="H25" s="86"/>
      <c r="I25" s="87"/>
    </row>
    <row r="26" spans="1:9" customFormat="1" ht="25.5" x14ac:dyDescent="0.25">
      <c r="A26" s="36" t="s">
        <v>18</v>
      </c>
      <c r="B26" s="52"/>
      <c r="C26" s="37" t="s">
        <v>47</v>
      </c>
      <c r="D26" s="38" t="s">
        <v>7</v>
      </c>
      <c r="E26" s="39">
        <v>69.78</v>
      </c>
      <c r="F26" s="85"/>
      <c r="G26" s="85"/>
      <c r="H26" s="86"/>
      <c r="I26" s="87"/>
    </row>
    <row r="27" spans="1:9" customFormat="1" x14ac:dyDescent="0.25">
      <c r="A27" s="40" t="s">
        <v>90</v>
      </c>
      <c r="B27" s="46"/>
      <c r="C27" s="41" t="s">
        <v>23</v>
      </c>
      <c r="D27" s="49" t="s">
        <v>7</v>
      </c>
      <c r="E27" s="70">
        <f>1.1*E26</f>
        <v>76.75800000000001</v>
      </c>
      <c r="F27" s="85"/>
      <c r="G27" s="85"/>
      <c r="H27" s="86"/>
      <c r="I27" s="87"/>
    </row>
    <row r="28" spans="1:9" customFormat="1" ht="16.5" thickBot="1" x14ac:dyDescent="0.3">
      <c r="A28" s="42" t="s">
        <v>19</v>
      </c>
      <c r="B28" s="73"/>
      <c r="C28" s="43" t="s">
        <v>8</v>
      </c>
      <c r="D28" s="44" t="s">
        <v>38</v>
      </c>
      <c r="E28" s="45">
        <v>69.78</v>
      </c>
      <c r="F28" s="85"/>
      <c r="G28" s="85"/>
      <c r="H28" s="86"/>
      <c r="I28" s="87"/>
    </row>
    <row r="29" spans="1:9" customFormat="1" ht="15.75" thickBot="1" x14ac:dyDescent="0.3">
      <c r="A29" s="106"/>
      <c r="B29" s="107" t="s">
        <v>9</v>
      </c>
      <c r="C29" s="108" t="s">
        <v>151</v>
      </c>
      <c r="D29" s="109"/>
      <c r="E29" s="110"/>
      <c r="F29" s="85"/>
      <c r="G29" s="85"/>
      <c r="H29" s="86"/>
      <c r="I29" s="87"/>
    </row>
    <row r="30" spans="1:9" customFormat="1" x14ac:dyDescent="0.25">
      <c r="A30" s="36" t="s">
        <v>10</v>
      </c>
      <c r="B30" s="52"/>
      <c r="C30" s="51" t="s">
        <v>470</v>
      </c>
      <c r="D30" s="38" t="s">
        <v>15</v>
      </c>
      <c r="E30" s="72">
        <v>2</v>
      </c>
      <c r="F30" s="67"/>
      <c r="G30" s="53">
        <v>0</v>
      </c>
      <c r="H30" s="54"/>
      <c r="I30" s="204">
        <f>E30*G30</f>
        <v>0</v>
      </c>
    </row>
    <row r="31" spans="1:9" customFormat="1" x14ac:dyDescent="0.25">
      <c r="A31" s="36" t="s">
        <v>11</v>
      </c>
      <c r="B31" s="52"/>
      <c r="C31" s="51" t="s">
        <v>55</v>
      </c>
      <c r="D31" s="38" t="s">
        <v>15</v>
      </c>
      <c r="E31" s="72">
        <v>2</v>
      </c>
      <c r="F31" s="65">
        <v>0</v>
      </c>
      <c r="G31" s="56"/>
      <c r="H31" s="57">
        <f>E31*F31</f>
        <v>0</v>
      </c>
      <c r="I31" s="205"/>
    </row>
    <row r="32" spans="1:9" customFormat="1" x14ac:dyDescent="0.25">
      <c r="A32" s="40" t="s">
        <v>50</v>
      </c>
      <c r="B32" s="46"/>
      <c r="C32" s="47" t="s">
        <v>153</v>
      </c>
      <c r="D32" s="49" t="s">
        <v>15</v>
      </c>
      <c r="E32" s="71">
        <v>2</v>
      </c>
      <c r="F32" s="66"/>
      <c r="G32" s="59">
        <v>0</v>
      </c>
      <c r="H32" s="60"/>
      <c r="I32" s="206">
        <f>E32*G32</f>
        <v>0</v>
      </c>
    </row>
    <row r="33" spans="1:9" customFormat="1" x14ac:dyDescent="0.25">
      <c r="A33" s="100" t="s">
        <v>39</v>
      </c>
      <c r="B33" s="99"/>
      <c r="C33" s="37" t="s">
        <v>56</v>
      </c>
      <c r="D33" s="69" t="s">
        <v>15</v>
      </c>
      <c r="E33" s="101">
        <v>2</v>
      </c>
      <c r="F33" s="68">
        <v>0</v>
      </c>
      <c r="G33" s="62"/>
      <c r="H33" s="63">
        <f t="shared" ref="H33:H34" si="0">E33*F33</f>
        <v>0</v>
      </c>
      <c r="I33" s="207"/>
    </row>
    <row r="34" spans="1:9" customFormat="1" x14ac:dyDescent="0.25">
      <c r="A34" s="100" t="s">
        <v>13</v>
      </c>
      <c r="B34" s="99"/>
      <c r="C34" s="37" t="s">
        <v>155</v>
      </c>
      <c r="D34" s="69" t="s">
        <v>15</v>
      </c>
      <c r="E34" s="101">
        <v>2</v>
      </c>
      <c r="F34" s="68">
        <v>0</v>
      </c>
      <c r="G34" s="62"/>
      <c r="H34" s="63">
        <f t="shared" si="0"/>
        <v>0</v>
      </c>
      <c r="I34" s="207"/>
    </row>
    <row r="35" spans="1:9" customFormat="1" ht="25.5" x14ac:dyDescent="0.25">
      <c r="A35" s="40" t="s">
        <v>14</v>
      </c>
      <c r="B35" s="46"/>
      <c r="C35" s="47" t="s">
        <v>157</v>
      </c>
      <c r="D35" s="49" t="s">
        <v>15</v>
      </c>
      <c r="E35" s="50">
        <v>2</v>
      </c>
      <c r="F35" s="68">
        <v>0</v>
      </c>
      <c r="G35" s="62"/>
      <c r="H35" s="63">
        <f>E35*F35</f>
        <v>0</v>
      </c>
      <c r="I35" s="207"/>
    </row>
    <row r="36" spans="1:9" customFormat="1" x14ac:dyDescent="0.25">
      <c r="A36" s="40" t="s">
        <v>73</v>
      </c>
      <c r="B36" s="46"/>
      <c r="C36" s="47" t="s">
        <v>159</v>
      </c>
      <c r="D36" s="49" t="s">
        <v>15</v>
      </c>
      <c r="E36" s="50">
        <v>2</v>
      </c>
      <c r="F36" s="68">
        <v>0</v>
      </c>
      <c r="G36" s="62"/>
      <c r="H36" s="63">
        <f t="shared" ref="H36" si="1">E36*F36</f>
        <v>0</v>
      </c>
      <c r="I36" s="207"/>
    </row>
    <row r="37" spans="1:9" customFormat="1" ht="25.5" x14ac:dyDescent="0.25">
      <c r="A37" s="100" t="s">
        <v>42</v>
      </c>
      <c r="B37" s="99"/>
      <c r="C37" s="37" t="s">
        <v>160</v>
      </c>
      <c r="D37" s="69" t="s">
        <v>12</v>
      </c>
      <c r="E37" s="48">
        <v>3.4</v>
      </c>
      <c r="F37" s="68"/>
      <c r="G37" s="62"/>
      <c r="H37" s="63"/>
      <c r="I37" s="207"/>
    </row>
    <row r="38" spans="1:9" customFormat="1" x14ac:dyDescent="0.25">
      <c r="A38" s="40" t="s">
        <v>44</v>
      </c>
      <c r="B38" s="46"/>
      <c r="C38" s="47" t="s">
        <v>161</v>
      </c>
      <c r="D38" s="49" t="s">
        <v>12</v>
      </c>
      <c r="E38" s="50">
        <f>1.025*E37</f>
        <v>3.4849999999999994</v>
      </c>
      <c r="F38" s="68">
        <v>0</v>
      </c>
      <c r="G38" s="62"/>
      <c r="H38" s="63">
        <f t="shared" ref="H38:H40" si="2">E38*F38</f>
        <v>0</v>
      </c>
      <c r="I38" s="207"/>
    </row>
    <row r="39" spans="1:9" customFormat="1" x14ac:dyDescent="0.25">
      <c r="A39" s="40" t="s">
        <v>83</v>
      </c>
      <c r="B39" s="46"/>
      <c r="C39" s="47" t="s">
        <v>162</v>
      </c>
      <c r="D39" s="49" t="s">
        <v>15</v>
      </c>
      <c r="E39" s="50">
        <v>2</v>
      </c>
      <c r="F39" s="68">
        <v>0</v>
      </c>
      <c r="G39" s="62"/>
      <c r="H39" s="63">
        <f t="shared" si="2"/>
        <v>0</v>
      </c>
      <c r="I39" s="207"/>
    </row>
    <row r="40" spans="1:9" customFormat="1" x14ac:dyDescent="0.25">
      <c r="A40" s="40" t="s">
        <v>144</v>
      </c>
      <c r="B40" s="46"/>
      <c r="C40" s="47" t="s">
        <v>163</v>
      </c>
      <c r="D40" s="49" t="s">
        <v>15</v>
      </c>
      <c r="E40" s="50">
        <v>4</v>
      </c>
      <c r="F40" s="68">
        <v>0</v>
      </c>
      <c r="G40" s="62"/>
      <c r="H40" s="63">
        <f t="shared" si="2"/>
        <v>0</v>
      </c>
      <c r="I40" s="207"/>
    </row>
    <row r="41" spans="1:9" customFormat="1" x14ac:dyDescent="0.25">
      <c r="A41" s="40" t="s">
        <v>391</v>
      </c>
      <c r="B41" s="46"/>
      <c r="C41" s="47" t="s">
        <v>168</v>
      </c>
      <c r="D41" s="49" t="s">
        <v>15</v>
      </c>
      <c r="E41" s="50">
        <v>1</v>
      </c>
      <c r="F41" s="68"/>
      <c r="G41" s="62"/>
      <c r="H41" s="63"/>
      <c r="I41" s="207"/>
    </row>
    <row r="42" spans="1:9" customFormat="1" ht="25.5" x14ac:dyDescent="0.25">
      <c r="A42" s="100" t="s">
        <v>45</v>
      </c>
      <c r="B42" s="99"/>
      <c r="C42" s="37" t="s">
        <v>164</v>
      </c>
      <c r="D42" s="69" t="s">
        <v>12</v>
      </c>
      <c r="E42" s="48">
        <v>0.52</v>
      </c>
      <c r="F42" s="68"/>
      <c r="G42" s="62"/>
      <c r="H42" s="63"/>
      <c r="I42" s="207"/>
    </row>
    <row r="43" spans="1:9" customFormat="1" x14ac:dyDescent="0.25">
      <c r="A43" s="40" t="s">
        <v>46</v>
      </c>
      <c r="B43" s="46"/>
      <c r="C43" s="47" t="s">
        <v>165</v>
      </c>
      <c r="D43" s="49" t="s">
        <v>12</v>
      </c>
      <c r="E43" s="50">
        <f>1.025*E42</f>
        <v>0.53299999999999992</v>
      </c>
      <c r="F43" s="68">
        <v>0</v>
      </c>
      <c r="G43" s="62"/>
      <c r="H43" s="63">
        <f t="shared" ref="H43" si="3">E43*F43</f>
        <v>0</v>
      </c>
      <c r="I43" s="207"/>
    </row>
    <row r="44" spans="1:9" customFormat="1" ht="22.5" customHeight="1" x14ac:dyDescent="0.25">
      <c r="A44" s="36" t="s">
        <v>16</v>
      </c>
      <c r="B44" s="52"/>
      <c r="C44" s="51" t="s">
        <v>166</v>
      </c>
      <c r="D44" s="38" t="s">
        <v>101</v>
      </c>
      <c r="E44" s="48">
        <v>17.7</v>
      </c>
      <c r="F44" s="66"/>
      <c r="G44" s="59">
        <v>0</v>
      </c>
      <c r="H44" s="60"/>
      <c r="I44" s="206">
        <f>E44*G44</f>
        <v>0</v>
      </c>
    </row>
    <row r="45" spans="1:9" customFormat="1" x14ac:dyDescent="0.25">
      <c r="A45" s="40" t="s">
        <v>17</v>
      </c>
      <c r="B45" s="46"/>
      <c r="C45" s="83" t="s">
        <v>167</v>
      </c>
      <c r="D45" s="49" t="s">
        <v>101</v>
      </c>
      <c r="E45" s="50">
        <v>17.7</v>
      </c>
      <c r="F45" s="65">
        <v>0</v>
      </c>
      <c r="G45" s="56"/>
      <c r="H45" s="57">
        <f t="shared" ref="H45:H47" si="4">E45*F45</f>
        <v>0</v>
      </c>
      <c r="I45" s="205"/>
    </row>
    <row r="46" spans="1:9" customFormat="1" x14ac:dyDescent="0.25">
      <c r="A46" s="40" t="s">
        <v>84</v>
      </c>
      <c r="B46" s="46"/>
      <c r="C46" s="47" t="s">
        <v>169</v>
      </c>
      <c r="D46" s="49" t="s">
        <v>102</v>
      </c>
      <c r="E46" s="50">
        <v>2.7</v>
      </c>
      <c r="F46" s="65">
        <v>0</v>
      </c>
      <c r="G46" s="56"/>
      <c r="H46" s="57">
        <f t="shared" si="4"/>
        <v>0</v>
      </c>
      <c r="I46" s="205"/>
    </row>
    <row r="47" spans="1:9" customFormat="1" x14ac:dyDescent="0.25">
      <c r="A47" s="40" t="s">
        <v>85</v>
      </c>
      <c r="B47" s="46"/>
      <c r="C47" s="47" t="s">
        <v>170</v>
      </c>
      <c r="D47" s="49" t="s">
        <v>101</v>
      </c>
      <c r="E47" s="50">
        <v>0.3</v>
      </c>
      <c r="F47" s="65">
        <v>0</v>
      </c>
      <c r="G47" s="56"/>
      <c r="H47" s="57">
        <f t="shared" si="4"/>
        <v>0</v>
      </c>
      <c r="I47" s="205"/>
    </row>
    <row r="48" spans="1:9" customFormat="1" ht="15.75" thickBot="1" x14ac:dyDescent="0.3">
      <c r="A48" s="89" t="s">
        <v>86</v>
      </c>
      <c r="B48" s="90"/>
      <c r="C48" s="91" t="s">
        <v>171</v>
      </c>
      <c r="D48" s="92" t="s">
        <v>101</v>
      </c>
      <c r="E48" s="115">
        <v>1.5</v>
      </c>
      <c r="F48" s="65"/>
      <c r="G48" s="56"/>
      <c r="H48" s="57"/>
      <c r="I48" s="205"/>
    </row>
    <row r="49" spans="1:9" customFormat="1" ht="15.75" thickBot="1" x14ac:dyDescent="0.3">
      <c r="A49" s="111"/>
      <c r="B49" s="112" t="s">
        <v>81</v>
      </c>
      <c r="C49" s="32" t="s">
        <v>263</v>
      </c>
      <c r="D49" s="113"/>
      <c r="E49" s="114"/>
      <c r="F49" s="85"/>
      <c r="G49" s="85"/>
      <c r="H49" s="86"/>
      <c r="I49" s="87"/>
    </row>
    <row r="50" spans="1:9" customFormat="1" x14ac:dyDescent="0.25">
      <c r="A50" s="36" t="s">
        <v>10</v>
      </c>
      <c r="B50" s="52"/>
      <c r="C50" s="51" t="s">
        <v>537</v>
      </c>
      <c r="D50" s="38" t="s">
        <v>15</v>
      </c>
      <c r="E50" s="72">
        <v>2</v>
      </c>
      <c r="F50" s="67"/>
      <c r="G50" s="53">
        <v>0</v>
      </c>
      <c r="H50" s="54"/>
      <c r="I50" s="204">
        <f>E50*G50</f>
        <v>0</v>
      </c>
    </row>
    <row r="51" spans="1:9" customFormat="1" x14ac:dyDescent="0.25">
      <c r="A51" s="36" t="s">
        <v>11</v>
      </c>
      <c r="B51" s="52"/>
      <c r="C51" s="51" t="s">
        <v>55</v>
      </c>
      <c r="D51" s="38" t="s">
        <v>15</v>
      </c>
      <c r="E51" s="72">
        <v>2</v>
      </c>
      <c r="F51" s="65">
        <v>0</v>
      </c>
      <c r="G51" s="56"/>
      <c r="H51" s="57">
        <f>E51*F51</f>
        <v>0</v>
      </c>
      <c r="I51" s="205"/>
    </row>
    <row r="52" spans="1:9" customFormat="1" x14ac:dyDescent="0.25">
      <c r="A52" s="40" t="s">
        <v>50</v>
      </c>
      <c r="B52" s="46"/>
      <c r="C52" s="47" t="s">
        <v>260</v>
      </c>
      <c r="D52" s="49" t="s">
        <v>15</v>
      </c>
      <c r="E52" s="50">
        <v>2</v>
      </c>
      <c r="F52" s="66"/>
      <c r="G52" s="59">
        <v>0</v>
      </c>
      <c r="H52" s="60"/>
      <c r="I52" s="206">
        <f>E52*G52</f>
        <v>0</v>
      </c>
    </row>
    <row r="53" spans="1:9" customFormat="1" ht="15.75" thickBot="1" x14ac:dyDescent="0.3">
      <c r="A53" s="79" t="s">
        <v>39</v>
      </c>
      <c r="B53" s="80"/>
      <c r="C53" s="43" t="s">
        <v>56</v>
      </c>
      <c r="D53" s="81" t="s">
        <v>15</v>
      </c>
      <c r="E53" s="82">
        <v>2</v>
      </c>
      <c r="F53" s="68">
        <v>0</v>
      </c>
      <c r="G53" s="62"/>
      <c r="H53" s="63">
        <f t="shared" ref="H53" si="5">E53*F53</f>
        <v>0</v>
      </c>
      <c r="I53" s="207"/>
    </row>
    <row r="54" spans="1:9" customFormat="1" x14ac:dyDescent="0.25">
      <c r="A54" s="106"/>
      <c r="B54" s="107" t="s">
        <v>82</v>
      </c>
      <c r="C54" s="108" t="s">
        <v>454</v>
      </c>
      <c r="D54" s="109"/>
      <c r="E54" s="110"/>
      <c r="F54" s="85"/>
      <c r="G54" s="85"/>
      <c r="H54" s="86"/>
      <c r="I54" s="87"/>
    </row>
    <row r="55" spans="1:9" customFormat="1" ht="25.5" x14ac:dyDescent="0.25">
      <c r="A55" s="36" t="s">
        <v>10</v>
      </c>
      <c r="B55" s="52"/>
      <c r="C55" s="51" t="s">
        <v>174</v>
      </c>
      <c r="D55" s="38" t="s">
        <v>7</v>
      </c>
      <c r="E55" s="48">
        <v>11.2</v>
      </c>
      <c r="F55" s="65"/>
      <c r="G55" s="62"/>
      <c r="H55" s="57"/>
      <c r="I55" s="207"/>
    </row>
    <row r="56" spans="1:9" customFormat="1" x14ac:dyDescent="0.25">
      <c r="A56" s="40" t="s">
        <v>48</v>
      </c>
      <c r="B56" s="46"/>
      <c r="C56" s="47" t="s">
        <v>176</v>
      </c>
      <c r="D56" s="49" t="s">
        <v>15</v>
      </c>
      <c r="E56" s="50">
        <v>32</v>
      </c>
      <c r="F56" s="65"/>
      <c r="G56" s="62"/>
      <c r="H56" s="57"/>
      <c r="I56" s="207"/>
    </row>
    <row r="57" spans="1:9" customFormat="1" x14ac:dyDescent="0.25">
      <c r="A57" s="40" t="s">
        <v>49</v>
      </c>
      <c r="B57" s="46"/>
      <c r="C57" s="47" t="s">
        <v>177</v>
      </c>
      <c r="D57" s="49" t="s">
        <v>12</v>
      </c>
      <c r="E57" s="50">
        <v>3.89</v>
      </c>
      <c r="F57" s="65"/>
      <c r="G57" s="62"/>
      <c r="H57" s="57"/>
      <c r="I57" s="207"/>
    </row>
    <row r="58" spans="1:9" customFormat="1" x14ac:dyDescent="0.25">
      <c r="A58" s="40" t="s">
        <v>138</v>
      </c>
      <c r="B58" s="46"/>
      <c r="C58" s="47" t="s">
        <v>179</v>
      </c>
      <c r="D58" s="49" t="s">
        <v>7</v>
      </c>
      <c r="E58" s="50">
        <v>1.06</v>
      </c>
      <c r="F58" s="93"/>
      <c r="G58" s="93"/>
      <c r="H58" s="93"/>
      <c r="I58" s="93"/>
    </row>
    <row r="59" spans="1:9" customFormat="1" ht="15.75" thickBot="1" x14ac:dyDescent="0.3">
      <c r="A59" s="40" t="s">
        <v>137</v>
      </c>
      <c r="B59" s="46"/>
      <c r="C59" s="47" t="s">
        <v>245</v>
      </c>
      <c r="D59" s="49" t="s">
        <v>15</v>
      </c>
      <c r="E59" s="50">
        <v>10</v>
      </c>
      <c r="F59" s="93"/>
      <c r="G59" s="93"/>
      <c r="H59" s="93"/>
      <c r="I59" s="93"/>
    </row>
    <row r="60" spans="1:9" ht="22.5" customHeight="1" x14ac:dyDescent="0.25">
      <c r="A60" s="33"/>
      <c r="B60" s="34" t="s">
        <v>387</v>
      </c>
      <c r="C60" s="32" t="s">
        <v>184</v>
      </c>
      <c r="D60" s="74"/>
      <c r="E60" s="35"/>
    </row>
    <row r="61" spans="1:9" ht="25.5" x14ac:dyDescent="0.25">
      <c r="A61" s="36" t="s">
        <v>10</v>
      </c>
      <c r="B61" s="52"/>
      <c r="C61" s="37" t="s">
        <v>192</v>
      </c>
      <c r="D61" s="38" t="s">
        <v>12</v>
      </c>
      <c r="E61" s="39">
        <v>48.8</v>
      </c>
    </row>
    <row r="62" spans="1:9" ht="38.25" x14ac:dyDescent="0.25">
      <c r="A62" s="40" t="s">
        <v>48</v>
      </c>
      <c r="B62" s="46"/>
      <c r="C62" s="41" t="s">
        <v>193</v>
      </c>
      <c r="D62" s="49" t="s">
        <v>12</v>
      </c>
      <c r="E62" s="70">
        <v>48.8</v>
      </c>
    </row>
    <row r="63" spans="1:9" ht="25.5" x14ac:dyDescent="0.25">
      <c r="A63" s="40" t="s">
        <v>49</v>
      </c>
      <c r="B63" s="46"/>
      <c r="C63" s="47" t="s">
        <v>157</v>
      </c>
      <c r="D63" s="49" t="s">
        <v>15</v>
      </c>
      <c r="E63" s="50">
        <v>2</v>
      </c>
    </row>
    <row r="64" spans="1:9" x14ac:dyDescent="0.25">
      <c r="A64" s="40" t="s">
        <v>138</v>
      </c>
      <c r="B64" s="46"/>
      <c r="C64" s="47" t="s">
        <v>492</v>
      </c>
      <c r="D64" s="49" t="s">
        <v>15</v>
      </c>
      <c r="E64" s="50">
        <v>4</v>
      </c>
    </row>
    <row r="65" spans="1:9" x14ac:dyDescent="0.25">
      <c r="A65" s="40" t="s">
        <v>137</v>
      </c>
      <c r="B65" s="46"/>
      <c r="C65" s="41" t="s">
        <v>257</v>
      </c>
      <c r="D65" s="49" t="s">
        <v>15</v>
      </c>
      <c r="E65" s="50">
        <v>20</v>
      </c>
    </row>
    <row r="66" spans="1:9" x14ac:dyDescent="0.25">
      <c r="A66" s="40" t="s">
        <v>136</v>
      </c>
      <c r="B66" s="46"/>
      <c r="C66" s="41" t="s">
        <v>258</v>
      </c>
      <c r="D66" s="49" t="s">
        <v>101</v>
      </c>
      <c r="E66" s="70">
        <v>7.89</v>
      </c>
    </row>
    <row r="67" spans="1:9" x14ac:dyDescent="0.25">
      <c r="A67" s="40" t="s">
        <v>135</v>
      </c>
      <c r="B67" s="46"/>
      <c r="C67" s="41" t="s">
        <v>259</v>
      </c>
      <c r="D67" s="49" t="s">
        <v>101</v>
      </c>
      <c r="E67" s="70">
        <v>11.03</v>
      </c>
    </row>
    <row r="68" spans="1:9" x14ac:dyDescent="0.25">
      <c r="A68" s="40" t="s">
        <v>134</v>
      </c>
      <c r="B68" s="46"/>
      <c r="C68" s="41" t="s">
        <v>242</v>
      </c>
      <c r="D68" s="49" t="s">
        <v>15</v>
      </c>
      <c r="E68" s="50">
        <v>10</v>
      </c>
    </row>
    <row r="69" spans="1:9" x14ac:dyDescent="0.25">
      <c r="A69" s="40" t="s">
        <v>133</v>
      </c>
      <c r="B69" s="46"/>
      <c r="C69" s="41" t="s">
        <v>243</v>
      </c>
      <c r="D69" s="49" t="s">
        <v>102</v>
      </c>
      <c r="E69" s="70">
        <v>0.36</v>
      </c>
    </row>
    <row r="70" spans="1:9" ht="22.5" customHeight="1" x14ac:dyDescent="0.25">
      <c r="A70" s="116"/>
      <c r="B70" s="117" t="s">
        <v>388</v>
      </c>
      <c r="C70" s="108" t="s">
        <v>372</v>
      </c>
      <c r="D70" s="118"/>
      <c r="E70" s="119"/>
    </row>
    <row r="71" spans="1:9" customFormat="1" ht="25.5" x14ac:dyDescent="0.25">
      <c r="A71" s="125" t="s">
        <v>10</v>
      </c>
      <c r="B71" s="126"/>
      <c r="C71" s="127" t="s">
        <v>375</v>
      </c>
      <c r="D71" s="128" t="s">
        <v>376</v>
      </c>
      <c r="E71" s="129">
        <v>4</v>
      </c>
      <c r="F71" s="66">
        <v>0</v>
      </c>
      <c r="G71" s="59"/>
      <c r="H71" s="60">
        <f t="shared" ref="H71" si="6">E71*F71</f>
        <v>0</v>
      </c>
      <c r="I71" s="206"/>
    </row>
    <row r="72" spans="1:9" ht="22.5" customHeight="1" x14ac:dyDescent="0.25">
      <c r="A72" s="116"/>
      <c r="B72" s="117" t="s">
        <v>389</v>
      </c>
      <c r="C72" s="108" t="s">
        <v>529</v>
      </c>
      <c r="D72" s="118"/>
      <c r="E72" s="119"/>
    </row>
    <row r="73" spans="1:9" customFormat="1" ht="15.75" thickBot="1" x14ac:dyDescent="0.3">
      <c r="A73" s="36" t="s">
        <v>10</v>
      </c>
      <c r="B73" s="52"/>
      <c r="C73" s="51" t="s">
        <v>530</v>
      </c>
      <c r="D73" s="38" t="s">
        <v>254</v>
      </c>
      <c r="E73" s="48">
        <v>1</v>
      </c>
      <c r="F73" s="66"/>
      <c r="G73" s="59"/>
      <c r="H73" s="60"/>
      <c r="I73" s="206"/>
    </row>
    <row r="74" spans="1:9" customFormat="1" ht="15.75" thickBot="1" x14ac:dyDescent="0.3">
      <c r="A74" s="408" t="s">
        <v>412</v>
      </c>
      <c r="B74" s="410"/>
      <c r="C74" s="410"/>
      <c r="D74" s="410"/>
      <c r="E74" s="411"/>
      <c r="F74" s="65"/>
      <c r="G74" s="62"/>
      <c r="H74" s="57"/>
      <c r="I74" s="207"/>
    </row>
    <row r="75" spans="1:9" ht="22.5" customHeight="1" x14ac:dyDescent="0.25">
      <c r="A75" s="116"/>
      <c r="B75" s="117" t="s">
        <v>6</v>
      </c>
      <c r="C75" s="108" t="s">
        <v>184</v>
      </c>
      <c r="D75" s="118"/>
      <c r="E75" s="119"/>
    </row>
    <row r="76" spans="1:9" customFormat="1" ht="25.5" x14ac:dyDescent="0.25">
      <c r="A76" s="36" t="s">
        <v>10</v>
      </c>
      <c r="B76" s="52"/>
      <c r="C76" s="51" t="s">
        <v>164</v>
      </c>
      <c r="D76" s="38" t="s">
        <v>12</v>
      </c>
      <c r="E76" s="48">
        <v>50</v>
      </c>
      <c r="F76" s="66"/>
      <c r="G76" s="59"/>
      <c r="H76" s="60"/>
      <c r="I76" s="206"/>
    </row>
    <row r="77" spans="1:9" customFormat="1" x14ac:dyDescent="0.25">
      <c r="A77" s="40" t="s">
        <v>48</v>
      </c>
      <c r="B77" s="46"/>
      <c r="C77" s="47" t="s">
        <v>339</v>
      </c>
      <c r="D77" s="49" t="s">
        <v>12</v>
      </c>
      <c r="E77" s="50">
        <v>50</v>
      </c>
      <c r="F77" s="65"/>
      <c r="G77" s="62"/>
      <c r="H77" s="57"/>
      <c r="I77" s="207"/>
    </row>
    <row r="78" spans="1:9" customFormat="1" x14ac:dyDescent="0.25">
      <c r="A78" s="40" t="s">
        <v>49</v>
      </c>
      <c r="B78" s="46"/>
      <c r="C78" s="47" t="s">
        <v>343</v>
      </c>
      <c r="D78" s="49" t="s">
        <v>15</v>
      </c>
      <c r="E78" s="50">
        <v>10</v>
      </c>
      <c r="F78" s="65"/>
      <c r="G78" s="62"/>
      <c r="H78" s="57"/>
      <c r="I78" s="207"/>
    </row>
    <row r="79" spans="1:9" customFormat="1" x14ac:dyDescent="0.25">
      <c r="A79" s="40" t="s">
        <v>138</v>
      </c>
      <c r="B79" s="46"/>
      <c r="C79" s="47" t="s">
        <v>355</v>
      </c>
      <c r="D79" s="49" t="s">
        <v>15</v>
      </c>
      <c r="E79" s="50">
        <v>6</v>
      </c>
      <c r="F79" s="65"/>
      <c r="G79" s="62"/>
      <c r="H79" s="57"/>
      <c r="I79" s="207"/>
    </row>
    <row r="80" spans="1:9" customFormat="1" x14ac:dyDescent="0.25">
      <c r="A80" s="40" t="s">
        <v>137</v>
      </c>
      <c r="B80" s="46"/>
      <c r="C80" s="47" t="s">
        <v>349</v>
      </c>
      <c r="D80" s="49" t="s">
        <v>15</v>
      </c>
      <c r="E80" s="50">
        <v>2</v>
      </c>
      <c r="F80" s="65"/>
      <c r="G80" s="62"/>
      <c r="H80" s="57"/>
      <c r="I80" s="207"/>
    </row>
    <row r="81" spans="1:9" customFormat="1" x14ac:dyDescent="0.25">
      <c r="A81" s="40" t="s">
        <v>136</v>
      </c>
      <c r="B81" s="46"/>
      <c r="C81" s="47" t="s">
        <v>459</v>
      </c>
      <c r="D81" s="49" t="s">
        <v>15</v>
      </c>
      <c r="E81" s="50">
        <v>1</v>
      </c>
      <c r="F81" s="65"/>
      <c r="G81" s="62"/>
      <c r="H81" s="57"/>
      <c r="I81" s="207"/>
    </row>
    <row r="82" spans="1:9" customFormat="1" x14ac:dyDescent="0.25">
      <c r="A82" s="36" t="s">
        <v>11</v>
      </c>
      <c r="B82" s="52"/>
      <c r="C82" s="51" t="s">
        <v>362</v>
      </c>
      <c r="D82" s="38" t="s">
        <v>15</v>
      </c>
      <c r="E82" s="48">
        <v>12</v>
      </c>
      <c r="F82" s="66"/>
      <c r="G82" s="59"/>
      <c r="H82" s="60"/>
      <c r="I82" s="206"/>
    </row>
    <row r="83" spans="1:9" customFormat="1" x14ac:dyDescent="0.25">
      <c r="A83" s="40" t="s">
        <v>50</v>
      </c>
      <c r="B83" s="46"/>
      <c r="C83" s="47" t="s">
        <v>245</v>
      </c>
      <c r="D83" s="49" t="s">
        <v>15</v>
      </c>
      <c r="E83" s="50">
        <v>12</v>
      </c>
      <c r="F83" s="65"/>
      <c r="G83" s="62"/>
      <c r="H83" s="57"/>
      <c r="I83" s="207"/>
    </row>
    <row r="84" spans="1:9" customFormat="1" ht="25.5" x14ac:dyDescent="0.25">
      <c r="A84" s="36" t="s">
        <v>39</v>
      </c>
      <c r="B84" s="52"/>
      <c r="C84" s="51" t="s">
        <v>369</v>
      </c>
      <c r="D84" s="38" t="s">
        <v>21</v>
      </c>
      <c r="E84" s="48">
        <v>0.1096</v>
      </c>
      <c r="F84" s="66"/>
      <c r="G84" s="59"/>
      <c r="H84" s="60"/>
      <c r="I84" s="206"/>
    </row>
    <row r="85" spans="1:9" customFormat="1" x14ac:dyDescent="0.25">
      <c r="A85" s="40" t="s">
        <v>52</v>
      </c>
      <c r="B85" s="46"/>
      <c r="C85" s="47" t="s">
        <v>367</v>
      </c>
      <c r="D85" s="49" t="s">
        <v>21</v>
      </c>
      <c r="E85" s="50">
        <v>6.2600000000000003E-2</v>
      </c>
      <c r="F85" s="65"/>
      <c r="G85" s="62"/>
      <c r="H85" s="57"/>
      <c r="I85" s="207"/>
    </row>
    <row r="86" spans="1:9" customFormat="1" x14ac:dyDescent="0.25">
      <c r="A86" s="40" t="s">
        <v>53</v>
      </c>
      <c r="B86" s="46"/>
      <c r="C86" s="47" t="s">
        <v>364</v>
      </c>
      <c r="D86" s="49" t="s">
        <v>21</v>
      </c>
      <c r="E86" s="50">
        <v>4.5999999999999999E-3</v>
      </c>
      <c r="F86" s="65"/>
      <c r="G86" s="62"/>
      <c r="H86" s="57"/>
      <c r="I86" s="207"/>
    </row>
    <row r="87" spans="1:9" customFormat="1" x14ac:dyDescent="0.25">
      <c r="A87" s="40" t="s">
        <v>70</v>
      </c>
      <c r="B87" s="46"/>
      <c r="C87" s="47" t="s">
        <v>368</v>
      </c>
      <c r="D87" s="49" t="s">
        <v>21</v>
      </c>
      <c r="E87" s="50">
        <v>4.24E-2</v>
      </c>
      <c r="F87" s="65"/>
      <c r="G87" s="62"/>
      <c r="H87" s="57"/>
      <c r="I87" s="207"/>
    </row>
    <row r="88" spans="1:9" customFormat="1" ht="25.5" x14ac:dyDescent="0.25">
      <c r="A88" s="36" t="s">
        <v>13</v>
      </c>
      <c r="B88" s="52"/>
      <c r="C88" s="51" t="s">
        <v>371</v>
      </c>
      <c r="D88" s="38" t="s">
        <v>21</v>
      </c>
      <c r="E88" s="48">
        <v>0.1096</v>
      </c>
      <c r="F88" s="65"/>
      <c r="G88" s="62"/>
      <c r="H88" s="57"/>
      <c r="I88" s="207"/>
    </row>
    <row r="89" spans="1:9" customFormat="1" x14ac:dyDescent="0.25">
      <c r="A89" s="36" t="s">
        <v>42</v>
      </c>
      <c r="B89" s="52"/>
      <c r="C89" s="51" t="s">
        <v>302</v>
      </c>
      <c r="D89" s="38" t="s">
        <v>102</v>
      </c>
      <c r="E89" s="48">
        <v>35.71</v>
      </c>
      <c r="F89" s="66"/>
      <c r="G89" s="59"/>
      <c r="H89" s="60"/>
      <c r="I89" s="206"/>
    </row>
    <row r="90" spans="1:9" customFormat="1" x14ac:dyDescent="0.25">
      <c r="A90" s="40" t="s">
        <v>44</v>
      </c>
      <c r="B90" s="46"/>
      <c r="C90" s="47" t="s">
        <v>303</v>
      </c>
      <c r="D90" s="49" t="s">
        <v>101</v>
      </c>
      <c r="E90" s="50">
        <v>2.75</v>
      </c>
      <c r="F90" s="65"/>
      <c r="G90" s="62"/>
      <c r="H90" s="57"/>
      <c r="I90" s="207"/>
    </row>
    <row r="91" spans="1:9" customFormat="1" x14ac:dyDescent="0.25">
      <c r="A91" s="40" t="s">
        <v>83</v>
      </c>
      <c r="B91" s="46"/>
      <c r="C91" s="47" t="s">
        <v>304</v>
      </c>
      <c r="D91" s="49" t="s">
        <v>101</v>
      </c>
      <c r="E91" s="50">
        <v>5.49</v>
      </c>
      <c r="F91" s="65"/>
      <c r="G91" s="62"/>
      <c r="H91" s="57"/>
      <c r="I91" s="207"/>
    </row>
    <row r="92" spans="1:9" customFormat="1" ht="25.5" x14ac:dyDescent="0.25">
      <c r="A92" s="36" t="s">
        <v>45</v>
      </c>
      <c r="B92" s="52"/>
      <c r="C92" s="51" t="s">
        <v>305</v>
      </c>
      <c r="D92" s="38" t="s">
        <v>7</v>
      </c>
      <c r="E92" s="48">
        <v>3.57</v>
      </c>
      <c r="F92" s="66"/>
      <c r="G92" s="59"/>
      <c r="H92" s="60"/>
      <c r="I92" s="206"/>
    </row>
    <row r="93" spans="1:9" customFormat="1" x14ac:dyDescent="0.25">
      <c r="A93" s="40" t="s">
        <v>46</v>
      </c>
      <c r="B93" s="46"/>
      <c r="C93" s="47" t="s">
        <v>351</v>
      </c>
      <c r="D93" s="49" t="s">
        <v>7</v>
      </c>
      <c r="E93" s="50">
        <v>3.57</v>
      </c>
      <c r="F93" s="65"/>
      <c r="G93" s="62"/>
      <c r="H93" s="57"/>
      <c r="I93" s="207"/>
    </row>
    <row r="94" spans="1:9" customFormat="1" x14ac:dyDescent="0.25">
      <c r="A94" s="36" t="s">
        <v>16</v>
      </c>
      <c r="B94" s="52"/>
      <c r="C94" s="51" t="s">
        <v>306</v>
      </c>
      <c r="D94" s="38" t="s">
        <v>102</v>
      </c>
      <c r="E94" s="48">
        <v>56.32</v>
      </c>
      <c r="F94" s="66"/>
      <c r="G94" s="59"/>
      <c r="H94" s="60"/>
      <c r="I94" s="206"/>
    </row>
    <row r="95" spans="1:9" customFormat="1" x14ac:dyDescent="0.25">
      <c r="A95" s="40" t="s">
        <v>17</v>
      </c>
      <c r="B95" s="46"/>
      <c r="C95" s="47" t="s">
        <v>307</v>
      </c>
      <c r="D95" s="49" t="s">
        <v>102</v>
      </c>
      <c r="E95" s="50">
        <v>56.32</v>
      </c>
      <c r="F95" s="65"/>
      <c r="G95" s="62"/>
      <c r="H95" s="57"/>
      <c r="I95" s="207"/>
    </row>
    <row r="96" spans="1:9" customFormat="1" ht="15.75" thickBot="1" x14ac:dyDescent="0.3">
      <c r="A96" s="89" t="s">
        <v>84</v>
      </c>
      <c r="B96" s="90"/>
      <c r="C96" s="91" t="s">
        <v>308</v>
      </c>
      <c r="D96" s="92" t="s">
        <v>101</v>
      </c>
      <c r="E96" s="115">
        <v>5.63</v>
      </c>
      <c r="F96" s="65"/>
      <c r="G96" s="62"/>
      <c r="H96" s="57"/>
      <c r="I96" s="207"/>
    </row>
    <row r="97" spans="1:9" ht="22.5" customHeight="1" x14ac:dyDescent="0.25">
      <c r="A97" s="33"/>
      <c r="B97" s="34" t="s">
        <v>9</v>
      </c>
      <c r="C97" s="32" t="s">
        <v>309</v>
      </c>
      <c r="D97" s="74"/>
      <c r="E97" s="35"/>
    </row>
    <row r="98" spans="1:9" customFormat="1" ht="25.5" x14ac:dyDescent="0.25">
      <c r="A98" s="36" t="s">
        <v>10</v>
      </c>
      <c r="B98" s="52"/>
      <c r="C98" s="51" t="s">
        <v>313</v>
      </c>
      <c r="D98" s="38" t="s">
        <v>12</v>
      </c>
      <c r="E98" s="48">
        <v>0.5</v>
      </c>
      <c r="F98" s="66"/>
      <c r="G98" s="59"/>
      <c r="H98" s="60"/>
      <c r="I98" s="206"/>
    </row>
    <row r="99" spans="1:9" customFormat="1" x14ac:dyDescent="0.25">
      <c r="A99" s="40" t="s">
        <v>48</v>
      </c>
      <c r="B99" s="46"/>
      <c r="C99" s="47" t="s">
        <v>310</v>
      </c>
      <c r="D99" s="49" t="s">
        <v>12</v>
      </c>
      <c r="E99" s="50">
        <v>0.5</v>
      </c>
      <c r="F99" s="65"/>
      <c r="G99" s="62"/>
      <c r="H99" s="57"/>
      <c r="I99" s="207"/>
    </row>
    <row r="100" spans="1:9" customFormat="1" ht="25.5" x14ac:dyDescent="0.25">
      <c r="A100" s="36" t="s">
        <v>11</v>
      </c>
      <c r="B100" s="52"/>
      <c r="C100" s="51" t="s">
        <v>312</v>
      </c>
      <c r="D100" s="38" t="s">
        <v>12</v>
      </c>
      <c r="E100" s="48">
        <v>3</v>
      </c>
      <c r="F100" s="66"/>
      <c r="G100" s="59"/>
      <c r="H100" s="60"/>
      <c r="I100" s="206"/>
    </row>
    <row r="101" spans="1:9" customFormat="1" x14ac:dyDescent="0.25">
      <c r="A101" s="40" t="s">
        <v>50</v>
      </c>
      <c r="B101" s="46"/>
      <c r="C101" s="47" t="s">
        <v>311</v>
      </c>
      <c r="D101" s="49" t="s">
        <v>12</v>
      </c>
      <c r="E101" s="50">
        <v>3</v>
      </c>
      <c r="F101" s="65"/>
      <c r="G101" s="62"/>
      <c r="H101" s="57"/>
      <c r="I101" s="207"/>
    </row>
    <row r="102" spans="1:9" customFormat="1" ht="25.5" x14ac:dyDescent="0.25">
      <c r="A102" s="36" t="s">
        <v>39</v>
      </c>
      <c r="B102" s="52"/>
      <c r="C102" s="51" t="s">
        <v>314</v>
      </c>
      <c r="D102" s="38" t="s">
        <v>12</v>
      </c>
      <c r="E102" s="48">
        <v>1</v>
      </c>
      <c r="F102" s="66"/>
      <c r="G102" s="59"/>
      <c r="H102" s="60"/>
      <c r="I102" s="206"/>
    </row>
    <row r="103" spans="1:9" customFormat="1" x14ac:dyDescent="0.25">
      <c r="A103" s="40" t="s">
        <v>52</v>
      </c>
      <c r="B103" s="46"/>
      <c r="C103" s="47" t="s">
        <v>315</v>
      </c>
      <c r="D103" s="49" t="s">
        <v>12</v>
      </c>
      <c r="E103" s="50">
        <v>1</v>
      </c>
      <c r="F103" s="65"/>
      <c r="G103" s="62"/>
      <c r="H103" s="57"/>
      <c r="I103" s="207"/>
    </row>
    <row r="104" spans="1:9" customFormat="1" x14ac:dyDescent="0.25">
      <c r="A104" s="40" t="s">
        <v>53</v>
      </c>
      <c r="B104" s="46"/>
      <c r="C104" s="47" t="s">
        <v>327</v>
      </c>
      <c r="D104" s="49" t="s">
        <v>15</v>
      </c>
      <c r="E104" s="50">
        <v>2</v>
      </c>
      <c r="F104" s="65"/>
      <c r="G104" s="62"/>
      <c r="H104" s="57"/>
      <c r="I104" s="207"/>
    </row>
    <row r="105" spans="1:9" customFormat="1" x14ac:dyDescent="0.25">
      <c r="A105" s="40" t="s">
        <v>70</v>
      </c>
      <c r="B105" s="46"/>
      <c r="C105" s="47" t="s">
        <v>317</v>
      </c>
      <c r="D105" s="49" t="s">
        <v>15</v>
      </c>
      <c r="E105" s="50">
        <v>2</v>
      </c>
      <c r="F105" s="65"/>
      <c r="G105" s="62"/>
      <c r="H105" s="57"/>
      <c r="I105" s="207"/>
    </row>
    <row r="106" spans="1:9" customFormat="1" x14ac:dyDescent="0.25">
      <c r="A106" s="36" t="s">
        <v>13</v>
      </c>
      <c r="B106" s="52"/>
      <c r="C106" s="51" t="s">
        <v>319</v>
      </c>
      <c r="D106" s="38" t="s">
        <v>15</v>
      </c>
      <c r="E106" s="48">
        <v>2</v>
      </c>
      <c r="F106" s="66"/>
      <c r="G106" s="59"/>
      <c r="H106" s="60"/>
      <c r="I106" s="206"/>
    </row>
    <row r="107" spans="1:9" customFormat="1" x14ac:dyDescent="0.25">
      <c r="A107" s="40" t="s">
        <v>14</v>
      </c>
      <c r="B107" s="46"/>
      <c r="C107" s="47" t="s">
        <v>316</v>
      </c>
      <c r="D107" s="49" t="s">
        <v>15</v>
      </c>
      <c r="E107" s="50">
        <v>2</v>
      </c>
      <c r="F107" s="65"/>
      <c r="G107" s="62"/>
      <c r="H107" s="57"/>
      <c r="I107" s="207"/>
    </row>
    <row r="108" spans="1:9" customFormat="1" x14ac:dyDescent="0.25">
      <c r="A108" s="36" t="s">
        <v>42</v>
      </c>
      <c r="B108" s="52"/>
      <c r="C108" s="51" t="s">
        <v>320</v>
      </c>
      <c r="D108" s="38" t="s">
        <v>15</v>
      </c>
      <c r="E108" s="48">
        <v>4</v>
      </c>
      <c r="F108" s="66"/>
      <c r="G108" s="59"/>
      <c r="H108" s="60"/>
      <c r="I108" s="206"/>
    </row>
    <row r="109" spans="1:9" customFormat="1" x14ac:dyDescent="0.25">
      <c r="A109" s="40" t="s">
        <v>44</v>
      </c>
      <c r="B109" s="46"/>
      <c r="C109" s="47" t="s">
        <v>318</v>
      </c>
      <c r="D109" s="49" t="s">
        <v>15</v>
      </c>
      <c r="E109" s="50">
        <v>2</v>
      </c>
      <c r="F109" s="65"/>
      <c r="G109" s="62"/>
      <c r="H109" s="57"/>
      <c r="I109" s="207"/>
    </row>
    <row r="110" spans="1:9" customFormat="1" x14ac:dyDescent="0.25">
      <c r="A110" s="40" t="s">
        <v>83</v>
      </c>
      <c r="B110" s="46"/>
      <c r="C110" s="47" t="s">
        <v>321</v>
      </c>
      <c r="D110" s="49" t="s">
        <v>15</v>
      </c>
      <c r="E110" s="50">
        <v>2</v>
      </c>
      <c r="F110" s="65"/>
      <c r="G110" s="62"/>
      <c r="H110" s="57"/>
      <c r="I110" s="207"/>
    </row>
    <row r="111" spans="1:9" customFormat="1" x14ac:dyDescent="0.25">
      <c r="A111" s="36" t="s">
        <v>45</v>
      </c>
      <c r="B111" s="52"/>
      <c r="C111" s="51" t="s">
        <v>322</v>
      </c>
      <c r="D111" s="38" t="s">
        <v>15</v>
      </c>
      <c r="E111" s="48">
        <v>2</v>
      </c>
      <c r="F111" s="66"/>
      <c r="G111" s="59"/>
      <c r="H111" s="60"/>
      <c r="I111" s="206"/>
    </row>
    <row r="112" spans="1:9" customFormat="1" x14ac:dyDescent="0.25">
      <c r="A112" s="40" t="s">
        <v>46</v>
      </c>
      <c r="B112" s="46"/>
      <c r="C112" s="47" t="s">
        <v>323</v>
      </c>
      <c r="D112" s="49" t="s">
        <v>15</v>
      </c>
      <c r="E112" s="50">
        <v>2</v>
      </c>
      <c r="F112" s="65"/>
      <c r="G112" s="62"/>
      <c r="H112" s="57"/>
      <c r="I112" s="207"/>
    </row>
    <row r="113" spans="1:31" customFormat="1" x14ac:dyDescent="0.25">
      <c r="A113" s="40" t="s">
        <v>77</v>
      </c>
      <c r="B113" s="46"/>
      <c r="C113" s="47" t="s">
        <v>324</v>
      </c>
      <c r="D113" s="49" t="s">
        <v>15</v>
      </c>
      <c r="E113" s="50">
        <v>2</v>
      </c>
      <c r="F113" s="65"/>
      <c r="G113" s="62"/>
      <c r="H113" s="57"/>
      <c r="I113" s="207"/>
    </row>
    <row r="114" spans="1:31" customFormat="1" x14ac:dyDescent="0.25">
      <c r="A114" s="40" t="s">
        <v>78</v>
      </c>
      <c r="B114" s="46"/>
      <c r="C114" s="47" t="s">
        <v>325</v>
      </c>
      <c r="D114" s="49" t="s">
        <v>15</v>
      </c>
      <c r="E114" s="50">
        <v>2</v>
      </c>
      <c r="F114" s="65"/>
      <c r="G114" s="62"/>
      <c r="H114" s="57"/>
      <c r="I114" s="207"/>
    </row>
    <row r="115" spans="1:31" customFormat="1" x14ac:dyDescent="0.25">
      <c r="A115" s="36" t="s">
        <v>16</v>
      </c>
      <c r="B115" s="52"/>
      <c r="C115" s="51" t="s">
        <v>328</v>
      </c>
      <c r="D115" s="38" t="s">
        <v>15</v>
      </c>
      <c r="E115" s="48">
        <v>2</v>
      </c>
      <c r="F115" s="66"/>
      <c r="G115" s="59"/>
      <c r="H115" s="60"/>
      <c r="I115" s="206"/>
    </row>
    <row r="116" spans="1:31" customFormat="1" ht="15.75" thickBot="1" x14ac:dyDescent="0.3">
      <c r="A116" s="75" t="s">
        <v>17</v>
      </c>
      <c r="B116" s="76"/>
      <c r="C116" s="77" t="s">
        <v>326</v>
      </c>
      <c r="D116" s="78" t="s">
        <v>15</v>
      </c>
      <c r="E116" s="102">
        <v>2</v>
      </c>
      <c r="F116" s="65"/>
      <c r="G116" s="62"/>
      <c r="H116" s="57"/>
      <c r="I116" s="207"/>
    </row>
    <row r="117" spans="1:31" customFormat="1" ht="15.75" thickBot="1" x14ac:dyDescent="0.3">
      <c r="A117" s="408" t="s">
        <v>448</v>
      </c>
      <c r="B117" s="410"/>
      <c r="C117" s="410"/>
      <c r="D117" s="410"/>
      <c r="E117" s="411"/>
      <c r="F117" s="93"/>
      <c r="G117" s="93"/>
      <c r="H117" s="93"/>
      <c r="I117" s="93"/>
    </row>
    <row r="118" spans="1:31" customFormat="1" x14ac:dyDescent="0.25">
      <c r="A118" s="36" t="s">
        <v>10</v>
      </c>
      <c r="B118" s="52"/>
      <c r="C118" s="51" t="s">
        <v>80</v>
      </c>
      <c r="D118" s="38" t="s">
        <v>12</v>
      </c>
      <c r="E118" s="39">
        <f>E77</f>
        <v>50</v>
      </c>
      <c r="F118" s="186"/>
      <c r="G118" s="186"/>
      <c r="H118" s="187"/>
      <c r="I118" s="188"/>
    </row>
    <row r="119" spans="1:31" customFormat="1" x14ac:dyDescent="0.25">
      <c r="A119" s="36" t="s">
        <v>11</v>
      </c>
      <c r="B119" s="52"/>
      <c r="C119" s="51" t="s">
        <v>449</v>
      </c>
      <c r="D119" s="38" t="s">
        <v>12</v>
      </c>
      <c r="E119" s="39">
        <f>E103</f>
        <v>1</v>
      </c>
      <c r="F119" s="186"/>
      <c r="G119" s="186"/>
      <c r="H119" s="187"/>
      <c r="I119" s="188"/>
    </row>
    <row r="120" spans="1:31" customFormat="1" x14ac:dyDescent="0.25">
      <c r="A120" s="36" t="s">
        <v>39</v>
      </c>
      <c r="B120" s="52"/>
      <c r="C120" s="51" t="s">
        <v>452</v>
      </c>
      <c r="D120" s="38" t="s">
        <v>12</v>
      </c>
      <c r="E120" s="39">
        <f>E37+E99+E101</f>
        <v>6.9</v>
      </c>
      <c r="F120" s="186"/>
      <c r="G120" s="186"/>
      <c r="H120" s="187"/>
      <c r="I120" s="188"/>
    </row>
    <row r="121" spans="1:31" customFormat="1" x14ac:dyDescent="0.25">
      <c r="A121" s="36" t="s">
        <v>13</v>
      </c>
      <c r="B121" s="52"/>
      <c r="C121" s="51" t="s">
        <v>450</v>
      </c>
      <c r="D121" s="38" t="s">
        <v>12</v>
      </c>
      <c r="E121" s="39">
        <f>E118</f>
        <v>50</v>
      </c>
      <c r="F121" s="186"/>
      <c r="G121" s="186"/>
      <c r="H121" s="187"/>
      <c r="I121" s="188"/>
    </row>
    <row r="122" spans="1:31" customFormat="1" x14ac:dyDescent="0.25">
      <c r="A122" s="36" t="s">
        <v>42</v>
      </c>
      <c r="B122" s="52"/>
      <c r="C122" s="51" t="s">
        <v>451</v>
      </c>
      <c r="D122" s="38" t="s">
        <v>12</v>
      </c>
      <c r="E122" s="39">
        <f>E119</f>
        <v>1</v>
      </c>
      <c r="F122" s="186"/>
      <c r="G122" s="186"/>
      <c r="H122" s="187"/>
      <c r="I122" s="188"/>
    </row>
    <row r="123" spans="1:31" customFormat="1" x14ac:dyDescent="0.25">
      <c r="A123" s="36" t="s">
        <v>45</v>
      </c>
      <c r="B123" s="52"/>
      <c r="C123" s="51" t="s">
        <v>453</v>
      </c>
      <c r="D123" s="38" t="s">
        <v>12</v>
      </c>
      <c r="E123" s="39">
        <f>E120</f>
        <v>6.9</v>
      </c>
      <c r="F123" s="186"/>
      <c r="G123" s="186"/>
      <c r="H123" s="187"/>
      <c r="I123" s="188"/>
    </row>
    <row r="124" spans="1:31" x14ac:dyDescent="0.25">
      <c r="A124" s="2"/>
      <c r="B124" s="6"/>
      <c r="C124" s="2"/>
      <c r="D124" s="2"/>
      <c r="E124" s="2"/>
    </row>
    <row r="125" spans="1:31" ht="15.75" customHeight="1" x14ac:dyDescent="0.25">
      <c r="A125" s="18" t="s">
        <v>30</v>
      </c>
      <c r="B125" s="29"/>
      <c r="C125" s="29" t="s">
        <v>31</v>
      </c>
      <c r="D125" s="29"/>
      <c r="E125" s="29"/>
      <c r="F125" s="29"/>
      <c r="G125" s="29"/>
      <c r="H125" s="29"/>
      <c r="I125" s="18"/>
      <c r="J125" s="18"/>
      <c r="K125" s="18"/>
      <c r="L125" s="18"/>
      <c r="M125" s="18"/>
      <c r="N125" s="18"/>
      <c r="O125" s="19"/>
      <c r="P125" s="20"/>
      <c r="Q125" s="21"/>
      <c r="R125" s="21"/>
      <c r="S125" s="20"/>
      <c r="T125" s="21"/>
      <c r="U125" s="21"/>
      <c r="V125" s="20"/>
      <c r="W125" s="21"/>
      <c r="X125" s="21"/>
      <c r="Y125" s="20"/>
      <c r="Z125" s="21"/>
      <c r="AA125" s="21"/>
      <c r="AB125" s="20"/>
      <c r="AC125" s="22"/>
      <c r="AD125" s="22"/>
      <c r="AE125" s="23"/>
    </row>
    <row r="126" spans="1:31" ht="15.75" customHeight="1" x14ac:dyDescent="0.25">
      <c r="A126" s="24"/>
      <c r="B126" s="30"/>
      <c r="C126" s="30"/>
      <c r="D126" s="30"/>
      <c r="E126" s="30"/>
      <c r="F126" s="31"/>
      <c r="G126" s="31"/>
      <c r="H126" s="31"/>
      <c r="I126" s="26"/>
      <c r="J126" s="26"/>
      <c r="K126" s="26"/>
      <c r="L126" s="26"/>
      <c r="M126" s="26"/>
      <c r="N126" s="26"/>
      <c r="O126" s="26"/>
      <c r="P126" s="25"/>
      <c r="Q126" s="25"/>
      <c r="R126" s="25"/>
      <c r="S126" s="25"/>
      <c r="T126" s="25"/>
      <c r="U126" s="27"/>
      <c r="V126" s="28"/>
      <c r="W126" s="28"/>
      <c r="X126" s="28"/>
      <c r="Y126" s="28"/>
      <c r="Z126" s="28"/>
      <c r="AA126" s="28"/>
      <c r="AB126" s="22"/>
      <c r="AC126" s="22"/>
      <c r="AD126" s="22"/>
      <c r="AE126" s="22"/>
    </row>
    <row r="127" spans="1:31" ht="15.75" customHeight="1" x14ac:dyDescent="0.25">
      <c r="A127" s="18" t="s">
        <v>145</v>
      </c>
      <c r="B127" s="29"/>
      <c r="C127" s="29" t="s">
        <v>146</v>
      </c>
      <c r="D127" s="29"/>
      <c r="E127" s="29"/>
      <c r="F127" s="31"/>
      <c r="G127" s="31"/>
      <c r="H127" s="31"/>
      <c r="I127" s="26"/>
      <c r="J127" s="26"/>
      <c r="K127" s="26"/>
      <c r="L127" s="26"/>
      <c r="M127" s="26"/>
      <c r="N127" s="26"/>
      <c r="O127" s="26"/>
      <c r="P127" s="25"/>
      <c r="Q127" s="25"/>
      <c r="R127" s="25"/>
      <c r="S127" s="25"/>
      <c r="T127" s="25"/>
      <c r="U127" s="27"/>
      <c r="V127" s="28"/>
      <c r="W127" s="28"/>
      <c r="X127" s="28"/>
      <c r="Y127" s="28"/>
      <c r="Z127" s="28"/>
      <c r="AA127" s="28"/>
      <c r="AB127" s="20"/>
      <c r="AC127" s="22"/>
      <c r="AD127" s="22"/>
      <c r="AE127" s="23"/>
    </row>
  </sheetData>
  <autoFilter ref="A14:E14" xr:uid="{2CEBBF08-7017-4F0E-BCF6-C10BDC34B791}"/>
  <mergeCells count="9">
    <mergeCell ref="A117:E117"/>
    <mergeCell ref="A15:E15"/>
    <mergeCell ref="A74:E74"/>
    <mergeCell ref="A10:E10"/>
    <mergeCell ref="A11:E11"/>
    <mergeCell ref="A12:A13"/>
    <mergeCell ref="C12:C13"/>
    <mergeCell ref="D12:D13"/>
    <mergeCell ref="E12:E13"/>
  </mergeCells>
  <phoneticPr fontId="9" type="noConversion"/>
  <conditionalFormatting sqref="U125:AE127">
    <cfRule type="cellIs" dxfId="4" priority="1" operator="lessThan">
      <formula>0</formula>
    </cfRule>
  </conditionalFormatting>
  <printOptions horizontalCentered="1"/>
  <pageMargins left="0.31496062992125984" right="0.31496062992125984" top="0.55118110236220474" bottom="0.35433070866141736" header="0.31496062992125984" footer="0.31496062992125984"/>
  <pageSetup paperSize="9" scale="72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258A5-63FB-49F6-92B9-FA500C6CA6A0}">
  <sheetPr>
    <tabColor rgb="FFFF0000"/>
    <pageSetUpPr fitToPage="1"/>
  </sheetPr>
  <dimension ref="A1:T101"/>
  <sheetViews>
    <sheetView view="pageBreakPreview" zoomScale="120" zoomScaleNormal="100" zoomScaleSheetLayoutView="120" workbookViewId="0">
      <selection activeCell="A11" sqref="A11:T12"/>
    </sheetView>
  </sheetViews>
  <sheetFormatPr defaultRowHeight="12.75" outlineLevelCol="1" x14ac:dyDescent="0.25"/>
  <cols>
    <col min="1" max="1" width="6.85546875" style="130" customWidth="1"/>
    <col min="2" max="2" width="12.28515625" style="130" customWidth="1"/>
    <col min="3" max="3" width="62.5703125" style="130" customWidth="1"/>
    <col min="4" max="4" width="6" style="132" customWidth="1"/>
    <col min="5" max="5" width="12.85546875" style="130" customWidth="1"/>
    <col min="6" max="11" width="6.7109375" style="130" hidden="1" customWidth="1" outlineLevel="1"/>
    <col min="12" max="13" width="7" style="130" hidden="1" customWidth="1" outlineLevel="1"/>
    <col min="14" max="15" width="6.7109375" style="130" hidden="1" customWidth="1" outlineLevel="1"/>
    <col min="16" max="19" width="7" style="130" hidden="1" customWidth="1" outlineLevel="1"/>
    <col min="20" max="20" width="39.5703125" style="131" customWidth="1" collapsed="1"/>
    <col min="21" max="16384" width="9.140625" style="130"/>
  </cols>
  <sheetData>
    <row r="1" spans="1:20" s="182" customFormat="1" ht="15" customHeight="1" x14ac:dyDescent="0.25">
      <c r="A1" s="185"/>
      <c r="B1" s="185"/>
      <c r="C1" s="185"/>
      <c r="D1" s="185"/>
      <c r="E1" s="184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</row>
    <row r="2" spans="1:20" s="176" customFormat="1" ht="15" customHeight="1" x14ac:dyDescent="0.25">
      <c r="A2" s="181" t="s">
        <v>25</v>
      </c>
      <c r="B2" s="181"/>
      <c r="C2" s="181"/>
      <c r="D2" s="181"/>
      <c r="E2" s="177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200" t="s">
        <v>24</v>
      </c>
    </row>
    <row r="3" spans="1:20" s="176" customFormat="1" ht="15" customHeight="1" x14ac:dyDescent="0.25">
      <c r="A3" s="180" t="s">
        <v>126</v>
      </c>
      <c r="B3" s="180"/>
      <c r="C3" s="180"/>
      <c r="D3" s="180"/>
      <c r="E3" s="177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97" t="s">
        <v>26</v>
      </c>
    </row>
    <row r="4" spans="1:20" s="176" customFormat="1" ht="15" customHeight="1" x14ac:dyDescent="0.25">
      <c r="A4" s="181" t="s">
        <v>27</v>
      </c>
      <c r="B4" s="181"/>
      <c r="C4" s="181"/>
      <c r="D4" s="181"/>
      <c r="E4" s="177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99"/>
    </row>
    <row r="5" spans="1:20" s="176" customFormat="1" ht="15" customHeight="1" x14ac:dyDescent="0.25">
      <c r="A5" s="180" t="s">
        <v>125</v>
      </c>
      <c r="B5" s="180"/>
      <c r="C5" s="180"/>
      <c r="D5" s="180"/>
      <c r="E5" s="177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97" t="s">
        <v>28</v>
      </c>
    </row>
    <row r="6" spans="1:20" s="176" customFormat="1" ht="15" customHeight="1" x14ac:dyDescent="0.25">
      <c r="A6" s="180" t="s">
        <v>124</v>
      </c>
      <c r="B6" s="180"/>
      <c r="C6" s="180"/>
      <c r="D6" s="180"/>
      <c r="E6" s="177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4"/>
      <c r="T6" s="198"/>
    </row>
    <row r="7" spans="1:20" s="176" customFormat="1" ht="15" customHeight="1" x14ac:dyDescent="0.25">
      <c r="A7" s="180" t="s">
        <v>123</v>
      </c>
      <c r="B7" s="180"/>
      <c r="C7" s="180"/>
      <c r="D7" s="180"/>
      <c r="E7" s="177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97" t="s">
        <v>456</v>
      </c>
    </row>
    <row r="8" spans="1:20" s="176" customFormat="1" ht="15" customHeight="1" x14ac:dyDescent="0.4">
      <c r="A8" s="179"/>
      <c r="B8" s="179"/>
      <c r="C8" s="179"/>
      <c r="D8" s="179"/>
      <c r="E8" s="177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97"/>
    </row>
    <row r="9" spans="1:20" s="176" customFormat="1" ht="15" customHeight="1" x14ac:dyDescent="0.4">
      <c r="A9" s="179"/>
      <c r="B9" s="179"/>
      <c r="C9" s="179"/>
      <c r="D9" s="179"/>
      <c r="E9" s="177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97"/>
    </row>
    <row r="10" spans="1:20" s="176" customFormat="1" ht="15" customHeight="1" x14ac:dyDescent="0.25">
      <c r="A10" s="178"/>
      <c r="B10" s="178"/>
      <c r="C10" s="178"/>
      <c r="D10" s="178"/>
      <c r="E10" s="177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97" t="s">
        <v>29</v>
      </c>
    </row>
    <row r="11" spans="1:20" s="176" customFormat="1" ht="15" customHeight="1" x14ac:dyDescent="0.25">
      <c r="A11" s="425" t="s">
        <v>487</v>
      </c>
      <c r="B11" s="425"/>
      <c r="C11" s="425"/>
      <c r="D11" s="425"/>
      <c r="E11" s="425"/>
      <c r="F11" s="425"/>
      <c r="G11" s="425"/>
      <c r="H11" s="425"/>
      <c r="I11" s="425"/>
      <c r="J11" s="425"/>
      <c r="K11" s="425"/>
      <c r="L11" s="425"/>
      <c r="M11" s="425"/>
      <c r="N11" s="425"/>
      <c r="O11" s="425"/>
      <c r="P11" s="425"/>
      <c r="Q11" s="425"/>
      <c r="R11" s="425"/>
      <c r="S11" s="425"/>
      <c r="T11" s="425"/>
    </row>
    <row r="12" spans="1:20" s="176" customFormat="1" ht="15" customHeight="1" x14ac:dyDescent="0.25">
      <c r="A12" s="425"/>
      <c r="B12" s="425"/>
      <c r="C12" s="425"/>
      <c r="D12" s="425"/>
      <c r="E12" s="425"/>
      <c r="F12" s="425"/>
      <c r="G12" s="425"/>
      <c r="H12" s="425"/>
      <c r="I12" s="425"/>
      <c r="J12" s="425"/>
      <c r="K12" s="425"/>
      <c r="L12" s="425"/>
      <c r="M12" s="425"/>
      <c r="N12" s="425"/>
      <c r="O12" s="425"/>
      <c r="P12" s="425"/>
      <c r="Q12" s="425"/>
      <c r="R12" s="425"/>
      <c r="S12" s="425"/>
      <c r="T12" s="425"/>
    </row>
    <row r="13" spans="1:20" s="176" customFormat="1" ht="47.25" customHeight="1" x14ac:dyDescent="0.25">
      <c r="A13" s="426" t="s">
        <v>150</v>
      </c>
      <c r="B13" s="426"/>
      <c r="C13" s="427"/>
      <c r="D13" s="427"/>
      <c r="E13" s="427"/>
      <c r="F13" s="427"/>
      <c r="G13" s="427"/>
      <c r="H13" s="427"/>
      <c r="I13" s="427"/>
      <c r="J13" s="427"/>
      <c r="K13" s="427"/>
      <c r="L13" s="427"/>
      <c r="M13" s="427"/>
      <c r="N13" s="427"/>
      <c r="O13" s="427"/>
      <c r="P13" s="427"/>
      <c r="Q13" s="427"/>
      <c r="R13" s="427"/>
      <c r="S13" s="427"/>
      <c r="T13" s="427"/>
    </row>
    <row r="14" spans="1:20" s="176" customFormat="1" ht="15" customHeight="1" thickBot="1" x14ac:dyDescent="0.3">
      <c r="A14" s="209"/>
      <c r="B14" s="209"/>
      <c r="C14" s="428"/>
      <c r="D14" s="428"/>
      <c r="E14" s="428"/>
      <c r="F14" s="428"/>
      <c r="G14" s="428"/>
      <c r="H14" s="428"/>
      <c r="I14" s="428"/>
      <c r="J14" s="428"/>
      <c r="K14" s="428"/>
      <c r="L14" s="428"/>
      <c r="M14" s="428"/>
      <c r="N14" s="428"/>
      <c r="O14" s="428"/>
      <c r="P14" s="428"/>
      <c r="Q14" s="428"/>
      <c r="R14" s="428"/>
      <c r="S14" s="428"/>
      <c r="T14" s="428"/>
    </row>
    <row r="15" spans="1:20" s="174" customFormat="1" ht="15" customHeight="1" x14ac:dyDescent="0.25">
      <c r="A15" s="429" t="s">
        <v>122</v>
      </c>
      <c r="B15" s="432" t="s">
        <v>121</v>
      </c>
      <c r="C15" s="422" t="s">
        <v>120</v>
      </c>
      <c r="D15" s="422" t="s">
        <v>119</v>
      </c>
      <c r="E15" s="422" t="s">
        <v>118</v>
      </c>
      <c r="F15" s="422" t="s">
        <v>117</v>
      </c>
      <c r="G15" s="422" t="s">
        <v>116</v>
      </c>
      <c r="H15" s="422" t="s">
        <v>115</v>
      </c>
      <c r="I15" s="422" t="s">
        <v>114</v>
      </c>
      <c r="J15" s="422" t="s">
        <v>113</v>
      </c>
      <c r="K15" s="422" t="s">
        <v>112</v>
      </c>
      <c r="L15" s="422" t="s">
        <v>111</v>
      </c>
      <c r="M15" s="422" t="s">
        <v>110</v>
      </c>
      <c r="N15" s="422" t="s">
        <v>109</v>
      </c>
      <c r="O15" s="422" t="s">
        <v>108</v>
      </c>
      <c r="P15" s="422" t="s">
        <v>107</v>
      </c>
      <c r="Q15" s="422" t="s">
        <v>106</v>
      </c>
      <c r="R15" s="422" t="s">
        <v>105</v>
      </c>
      <c r="S15" s="422" t="s">
        <v>104</v>
      </c>
      <c r="T15" s="435" t="s">
        <v>141</v>
      </c>
    </row>
    <row r="16" spans="1:20" s="174" customFormat="1" ht="15" customHeight="1" x14ac:dyDescent="0.25">
      <c r="A16" s="430"/>
      <c r="B16" s="433"/>
      <c r="C16" s="423"/>
      <c r="D16" s="423"/>
      <c r="E16" s="423"/>
      <c r="F16" s="423"/>
      <c r="G16" s="423"/>
      <c r="H16" s="423"/>
      <c r="I16" s="423"/>
      <c r="J16" s="423"/>
      <c r="K16" s="423"/>
      <c r="L16" s="423"/>
      <c r="M16" s="423"/>
      <c r="N16" s="423"/>
      <c r="O16" s="423"/>
      <c r="P16" s="423"/>
      <c r="Q16" s="423"/>
      <c r="R16" s="423"/>
      <c r="S16" s="423"/>
      <c r="T16" s="436"/>
    </row>
    <row r="17" spans="1:20" s="174" customFormat="1" ht="36" customHeight="1" x14ac:dyDescent="0.25">
      <c r="A17" s="430"/>
      <c r="B17" s="433"/>
      <c r="C17" s="423"/>
      <c r="D17" s="423"/>
      <c r="E17" s="423"/>
      <c r="F17" s="423"/>
      <c r="G17" s="423"/>
      <c r="H17" s="423"/>
      <c r="I17" s="423"/>
      <c r="J17" s="423"/>
      <c r="K17" s="423"/>
      <c r="L17" s="423"/>
      <c r="M17" s="423"/>
      <c r="N17" s="423"/>
      <c r="O17" s="423"/>
      <c r="P17" s="423"/>
      <c r="Q17" s="423"/>
      <c r="R17" s="423"/>
      <c r="S17" s="423"/>
      <c r="T17" s="436"/>
    </row>
    <row r="18" spans="1:20" s="174" customFormat="1" ht="68.25" customHeight="1" thickBot="1" x14ac:dyDescent="0.3">
      <c r="A18" s="431"/>
      <c r="B18" s="434"/>
      <c r="C18" s="424"/>
      <c r="D18" s="424"/>
      <c r="E18" s="424"/>
      <c r="F18" s="424"/>
      <c r="G18" s="424"/>
      <c r="H18" s="424"/>
      <c r="I18" s="424"/>
      <c r="J18" s="424"/>
      <c r="K18" s="424"/>
      <c r="L18" s="424"/>
      <c r="M18" s="424"/>
      <c r="N18" s="424"/>
      <c r="O18" s="424"/>
      <c r="P18" s="424"/>
      <c r="Q18" s="424"/>
      <c r="R18" s="424"/>
      <c r="S18" s="424"/>
      <c r="T18" s="175" t="s">
        <v>103</v>
      </c>
    </row>
    <row r="19" spans="1:20" s="174" customFormat="1" ht="14.25" thickBot="1" x14ac:dyDescent="0.3">
      <c r="A19" s="443" t="s">
        <v>486</v>
      </c>
      <c r="B19" s="444"/>
      <c r="C19" s="444"/>
      <c r="D19" s="444"/>
      <c r="E19" s="444"/>
      <c r="F19" s="444"/>
      <c r="G19" s="444"/>
      <c r="H19" s="444"/>
      <c r="I19" s="444"/>
      <c r="J19" s="444"/>
      <c r="K19" s="444"/>
      <c r="L19" s="444"/>
      <c r="M19" s="444"/>
      <c r="N19" s="444"/>
      <c r="O19" s="444"/>
      <c r="P19" s="444"/>
      <c r="Q19" s="444"/>
      <c r="R19" s="444"/>
      <c r="S19" s="444"/>
      <c r="T19" s="445"/>
    </row>
    <row r="20" spans="1:20" s="174" customFormat="1" ht="13.5" x14ac:dyDescent="0.25">
      <c r="A20" s="446" t="s">
        <v>140</v>
      </c>
      <c r="B20" s="447"/>
      <c r="C20" s="447"/>
      <c r="D20" s="447"/>
      <c r="E20" s="447"/>
      <c r="F20" s="447"/>
      <c r="G20" s="447"/>
      <c r="H20" s="447"/>
      <c r="I20" s="447"/>
      <c r="J20" s="447"/>
      <c r="K20" s="447"/>
      <c r="L20" s="447"/>
      <c r="M20" s="447"/>
      <c r="N20" s="447"/>
      <c r="O20" s="447"/>
      <c r="P20" s="447"/>
      <c r="Q20" s="447"/>
      <c r="R20" s="447"/>
      <c r="S20" s="447"/>
      <c r="T20" s="448"/>
    </row>
    <row r="21" spans="1:20" x14ac:dyDescent="0.25">
      <c r="A21" s="210" t="s">
        <v>10</v>
      </c>
      <c r="B21" s="149"/>
      <c r="C21" s="152" t="s">
        <v>148</v>
      </c>
      <c r="D21" s="151" t="s">
        <v>7</v>
      </c>
      <c r="E21" s="150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8">
        <v>92.64</v>
      </c>
    </row>
    <row r="22" spans="1:20" x14ac:dyDescent="0.25">
      <c r="A22" s="210" t="s">
        <v>11</v>
      </c>
      <c r="B22" s="149"/>
      <c r="C22" s="152" t="s">
        <v>149</v>
      </c>
      <c r="D22" s="151" t="s">
        <v>7</v>
      </c>
      <c r="E22" s="150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8">
        <v>7.94</v>
      </c>
    </row>
    <row r="23" spans="1:20" ht="13.5" thickBot="1" x14ac:dyDescent="0.3">
      <c r="A23" s="211" t="s">
        <v>39</v>
      </c>
      <c r="B23" s="155"/>
      <c r="C23" s="158" t="s">
        <v>250</v>
      </c>
      <c r="D23" s="157" t="s">
        <v>273</v>
      </c>
      <c r="E23" s="156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4">
        <v>0.21</v>
      </c>
    </row>
    <row r="24" spans="1:20" ht="13.5" x14ac:dyDescent="0.25">
      <c r="A24" s="457" t="s">
        <v>446</v>
      </c>
      <c r="B24" s="458"/>
      <c r="C24" s="458"/>
      <c r="D24" s="458"/>
      <c r="E24" s="458"/>
      <c r="F24" s="458"/>
      <c r="G24" s="458"/>
      <c r="H24" s="458"/>
      <c r="I24" s="458"/>
      <c r="J24" s="458"/>
      <c r="K24" s="458"/>
      <c r="L24" s="458"/>
      <c r="M24" s="458"/>
      <c r="N24" s="458"/>
      <c r="O24" s="458"/>
      <c r="P24" s="458"/>
      <c r="Q24" s="458"/>
      <c r="R24" s="458"/>
      <c r="S24" s="458"/>
      <c r="T24" s="459"/>
    </row>
    <row r="25" spans="1:20" x14ac:dyDescent="0.25">
      <c r="A25" s="210" t="s">
        <v>10</v>
      </c>
      <c r="B25" s="149"/>
      <c r="C25" s="152" t="s">
        <v>260</v>
      </c>
      <c r="D25" s="151" t="s">
        <v>15</v>
      </c>
      <c r="E25" s="150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8">
        <v>2</v>
      </c>
    </row>
    <row r="26" spans="1:20" x14ac:dyDescent="0.25">
      <c r="A26" s="210" t="s">
        <v>11</v>
      </c>
      <c r="B26" s="149"/>
      <c r="C26" s="152" t="s">
        <v>153</v>
      </c>
      <c r="D26" s="151" t="s">
        <v>15</v>
      </c>
      <c r="E26" s="150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8">
        <v>2</v>
      </c>
    </row>
    <row r="27" spans="1:20" ht="13.5" x14ac:dyDescent="0.25">
      <c r="A27" s="446" t="s">
        <v>439</v>
      </c>
      <c r="B27" s="447"/>
      <c r="C27" s="447"/>
      <c r="D27" s="447"/>
      <c r="E27" s="447"/>
      <c r="F27" s="447"/>
      <c r="G27" s="447"/>
      <c r="H27" s="447"/>
      <c r="I27" s="447"/>
      <c r="J27" s="447"/>
      <c r="K27" s="447"/>
      <c r="L27" s="447"/>
      <c r="M27" s="447"/>
      <c r="N27" s="447"/>
      <c r="O27" s="447"/>
      <c r="P27" s="447"/>
      <c r="Q27" s="447"/>
      <c r="R27" s="447"/>
      <c r="S27" s="447"/>
      <c r="T27" s="448"/>
    </row>
    <row r="28" spans="1:20" x14ac:dyDescent="0.25">
      <c r="A28" s="210" t="s">
        <v>10</v>
      </c>
      <c r="B28" s="149"/>
      <c r="C28" s="152" t="s">
        <v>176</v>
      </c>
      <c r="D28" s="196" t="s">
        <v>15</v>
      </c>
      <c r="E28" s="150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8">
        <v>32</v>
      </c>
    </row>
    <row r="29" spans="1:20" x14ac:dyDescent="0.25">
      <c r="A29" s="210" t="s">
        <v>11</v>
      </c>
      <c r="B29" s="149"/>
      <c r="C29" s="152" t="s">
        <v>177</v>
      </c>
      <c r="D29" s="196" t="s">
        <v>12</v>
      </c>
      <c r="E29" s="150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8">
        <v>3.89</v>
      </c>
    </row>
    <row r="30" spans="1:20" x14ac:dyDescent="0.25">
      <c r="A30" s="210" t="s">
        <v>39</v>
      </c>
      <c r="B30" s="149"/>
      <c r="C30" s="152" t="s">
        <v>179</v>
      </c>
      <c r="D30" s="196" t="s">
        <v>7</v>
      </c>
      <c r="E30" s="150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8">
        <v>1.06</v>
      </c>
    </row>
    <row r="31" spans="1:20" x14ac:dyDescent="0.25">
      <c r="A31" s="210" t="s">
        <v>13</v>
      </c>
      <c r="B31" s="149"/>
      <c r="C31" s="152" t="s">
        <v>180</v>
      </c>
      <c r="D31" s="151" t="s">
        <v>102</v>
      </c>
      <c r="E31" s="150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8">
        <v>147.26</v>
      </c>
    </row>
    <row r="32" spans="1:20" x14ac:dyDescent="0.25">
      <c r="A32" s="210" t="s">
        <v>42</v>
      </c>
      <c r="B32" s="149"/>
      <c r="C32" s="152" t="s">
        <v>181</v>
      </c>
      <c r="D32" s="151" t="s">
        <v>101</v>
      </c>
      <c r="E32" s="150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8">
        <v>369.59</v>
      </c>
    </row>
    <row r="33" spans="1:20" ht="13.5" thickBot="1" x14ac:dyDescent="0.3">
      <c r="A33" s="210" t="s">
        <v>45</v>
      </c>
      <c r="B33" s="149"/>
      <c r="C33" s="152" t="s">
        <v>182</v>
      </c>
      <c r="D33" s="151" t="s">
        <v>7</v>
      </c>
      <c r="E33" s="150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8">
        <v>1.54</v>
      </c>
    </row>
    <row r="34" spans="1:20" ht="13.5" x14ac:dyDescent="0.25">
      <c r="A34" s="437" t="s">
        <v>431</v>
      </c>
      <c r="B34" s="438"/>
      <c r="C34" s="438"/>
      <c r="D34" s="438"/>
      <c r="E34" s="438"/>
      <c r="F34" s="438"/>
      <c r="G34" s="438"/>
      <c r="H34" s="438"/>
      <c r="I34" s="438"/>
      <c r="J34" s="438"/>
      <c r="K34" s="438"/>
      <c r="L34" s="438"/>
      <c r="M34" s="438"/>
      <c r="N34" s="438"/>
      <c r="O34" s="438"/>
      <c r="P34" s="438"/>
      <c r="Q34" s="438"/>
      <c r="R34" s="438"/>
      <c r="S34" s="438"/>
      <c r="T34" s="439"/>
    </row>
    <row r="35" spans="1:20" x14ac:dyDescent="0.25">
      <c r="A35" s="153">
        <v>1</v>
      </c>
      <c r="B35" s="149"/>
      <c r="C35" s="161" t="s">
        <v>245</v>
      </c>
      <c r="D35" s="151" t="s">
        <v>15</v>
      </c>
      <c r="E35" s="150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8">
        <v>10</v>
      </c>
    </row>
    <row r="36" spans="1:20" ht="25.5" x14ac:dyDescent="0.25">
      <c r="A36" s="153">
        <v>2</v>
      </c>
      <c r="B36" s="149"/>
      <c r="C36" s="161" t="s">
        <v>242</v>
      </c>
      <c r="D36" s="151" t="s">
        <v>15</v>
      </c>
      <c r="E36" s="150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8">
        <v>10</v>
      </c>
    </row>
    <row r="37" spans="1:20" ht="13.5" thickBot="1" x14ac:dyDescent="0.3">
      <c r="A37" s="147">
        <v>3</v>
      </c>
      <c r="B37" s="143"/>
      <c r="C37" s="160" t="s">
        <v>243</v>
      </c>
      <c r="D37" s="145" t="s">
        <v>102</v>
      </c>
      <c r="E37" s="144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2">
        <v>0.36</v>
      </c>
    </row>
    <row r="38" spans="1:20" ht="13.5" x14ac:dyDescent="0.25">
      <c r="A38" s="440" t="s">
        <v>132</v>
      </c>
      <c r="B38" s="441"/>
      <c r="C38" s="441"/>
      <c r="D38" s="441"/>
      <c r="E38" s="441"/>
      <c r="F38" s="441"/>
      <c r="G38" s="441"/>
      <c r="H38" s="441"/>
      <c r="I38" s="441"/>
      <c r="J38" s="441"/>
      <c r="K38" s="441"/>
      <c r="L38" s="441"/>
      <c r="M38" s="441"/>
      <c r="N38" s="441"/>
      <c r="O38" s="441"/>
      <c r="P38" s="441"/>
      <c r="Q38" s="441"/>
      <c r="R38" s="441"/>
      <c r="S38" s="441"/>
      <c r="T38" s="442"/>
    </row>
    <row r="39" spans="1:20" x14ac:dyDescent="0.25">
      <c r="A39" s="153">
        <v>1</v>
      </c>
      <c r="B39" s="149"/>
      <c r="C39" s="152" t="s">
        <v>161</v>
      </c>
      <c r="D39" s="151" t="s">
        <v>12</v>
      </c>
      <c r="E39" s="150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8">
        <v>3.4</v>
      </c>
    </row>
    <row r="40" spans="1:20" ht="25.5" x14ac:dyDescent="0.25">
      <c r="A40" s="153">
        <v>2</v>
      </c>
      <c r="B40" s="149"/>
      <c r="C40" s="152" t="s">
        <v>485</v>
      </c>
      <c r="D40" s="151" t="s">
        <v>12</v>
      </c>
      <c r="E40" s="150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8">
        <v>48.8</v>
      </c>
    </row>
    <row r="41" spans="1:20" x14ac:dyDescent="0.25">
      <c r="A41" s="153">
        <v>3</v>
      </c>
      <c r="B41" s="149"/>
      <c r="C41" s="152" t="s">
        <v>165</v>
      </c>
      <c r="D41" s="151" t="s">
        <v>12</v>
      </c>
      <c r="E41" s="150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  <c r="Q41" s="149"/>
      <c r="R41" s="149"/>
      <c r="S41" s="149"/>
      <c r="T41" s="148">
        <v>0.52</v>
      </c>
    </row>
    <row r="42" spans="1:20" ht="26.25" thickBot="1" x14ac:dyDescent="0.3">
      <c r="A42" s="153">
        <v>4</v>
      </c>
      <c r="B42" s="149"/>
      <c r="C42" s="152" t="s">
        <v>157</v>
      </c>
      <c r="D42" s="151" t="s">
        <v>15</v>
      </c>
      <c r="E42" s="150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148">
        <v>4</v>
      </c>
    </row>
    <row r="43" spans="1:20" ht="13.5" x14ac:dyDescent="0.25">
      <c r="A43" s="437" t="s">
        <v>417</v>
      </c>
      <c r="B43" s="438"/>
      <c r="C43" s="438"/>
      <c r="D43" s="438"/>
      <c r="E43" s="438"/>
      <c r="F43" s="438"/>
      <c r="G43" s="438"/>
      <c r="H43" s="438"/>
      <c r="I43" s="438"/>
      <c r="J43" s="438"/>
      <c r="K43" s="438"/>
      <c r="L43" s="438"/>
      <c r="M43" s="438"/>
      <c r="N43" s="438"/>
      <c r="O43" s="438"/>
      <c r="P43" s="438"/>
      <c r="Q43" s="438"/>
      <c r="R43" s="438"/>
      <c r="S43" s="438"/>
      <c r="T43" s="439"/>
    </row>
    <row r="44" spans="1:20" x14ac:dyDescent="0.25">
      <c r="A44" s="153">
        <v>1</v>
      </c>
      <c r="B44" s="149"/>
      <c r="C44" s="152" t="s">
        <v>167</v>
      </c>
      <c r="D44" s="151" t="s">
        <v>101</v>
      </c>
      <c r="E44" s="150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148">
        <v>17.7</v>
      </c>
    </row>
    <row r="45" spans="1:20" x14ac:dyDescent="0.25">
      <c r="A45" s="153">
        <v>2</v>
      </c>
      <c r="B45" s="149"/>
      <c r="C45" s="152" t="s">
        <v>169</v>
      </c>
      <c r="D45" s="151" t="s">
        <v>102</v>
      </c>
      <c r="E45" s="150"/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149"/>
      <c r="Q45" s="149"/>
      <c r="R45" s="149"/>
      <c r="S45" s="149"/>
      <c r="T45" s="148">
        <v>2.7</v>
      </c>
    </row>
    <row r="46" spans="1:20" x14ac:dyDescent="0.25">
      <c r="A46" s="153">
        <v>3</v>
      </c>
      <c r="B46" s="149"/>
      <c r="C46" s="152" t="s">
        <v>170</v>
      </c>
      <c r="D46" s="151" t="s">
        <v>101</v>
      </c>
      <c r="E46" s="150"/>
      <c r="F46" s="149"/>
      <c r="G46" s="149"/>
      <c r="H46" s="149"/>
      <c r="I46" s="149"/>
      <c r="J46" s="149"/>
      <c r="K46" s="149"/>
      <c r="L46" s="149"/>
      <c r="M46" s="149"/>
      <c r="N46" s="149"/>
      <c r="O46" s="149"/>
      <c r="P46" s="149"/>
      <c r="Q46" s="149"/>
      <c r="R46" s="149"/>
      <c r="S46" s="149"/>
      <c r="T46" s="148">
        <v>0.3</v>
      </c>
    </row>
    <row r="47" spans="1:20" x14ac:dyDescent="0.25">
      <c r="A47" s="153">
        <v>4</v>
      </c>
      <c r="B47" s="149"/>
      <c r="C47" s="152" t="s">
        <v>171</v>
      </c>
      <c r="D47" s="151" t="s">
        <v>101</v>
      </c>
      <c r="E47" s="150"/>
      <c r="F47" s="149"/>
      <c r="G47" s="149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  <c r="T47" s="148">
        <v>1.5</v>
      </c>
    </row>
    <row r="48" spans="1:20" x14ac:dyDescent="0.25">
      <c r="A48" s="153">
        <v>5</v>
      </c>
      <c r="B48" s="149"/>
      <c r="C48" s="152" t="s">
        <v>258</v>
      </c>
      <c r="D48" s="151" t="s">
        <v>101</v>
      </c>
      <c r="E48" s="150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49"/>
      <c r="S48" s="149"/>
      <c r="T48" s="148">
        <v>7.89</v>
      </c>
    </row>
    <row r="49" spans="1:20" ht="13.5" thickBot="1" x14ac:dyDescent="0.3">
      <c r="A49" s="147">
        <v>6</v>
      </c>
      <c r="B49" s="143"/>
      <c r="C49" s="146" t="s">
        <v>259</v>
      </c>
      <c r="D49" s="145" t="s">
        <v>101</v>
      </c>
      <c r="E49" s="144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143"/>
      <c r="T49" s="142">
        <v>11.03</v>
      </c>
    </row>
    <row r="50" spans="1:20" ht="13.5" x14ac:dyDescent="0.25">
      <c r="A50" s="440" t="s">
        <v>416</v>
      </c>
      <c r="B50" s="441"/>
      <c r="C50" s="441"/>
      <c r="D50" s="441"/>
      <c r="E50" s="441"/>
      <c r="F50" s="441"/>
      <c r="G50" s="441"/>
      <c r="H50" s="441"/>
      <c r="I50" s="441"/>
      <c r="J50" s="441"/>
      <c r="K50" s="441"/>
      <c r="L50" s="441"/>
      <c r="M50" s="441"/>
      <c r="N50" s="441"/>
      <c r="O50" s="441"/>
      <c r="P50" s="441"/>
      <c r="Q50" s="441"/>
      <c r="R50" s="441"/>
      <c r="S50" s="441"/>
      <c r="T50" s="442"/>
    </row>
    <row r="51" spans="1:20" ht="13.5" thickBot="1" x14ac:dyDescent="0.3">
      <c r="A51" s="153">
        <v>1</v>
      </c>
      <c r="B51" s="149"/>
      <c r="C51" s="152" t="s">
        <v>162</v>
      </c>
      <c r="D51" s="151" t="s">
        <v>15</v>
      </c>
      <c r="E51" s="150"/>
      <c r="F51" s="149"/>
      <c r="G51" s="149"/>
      <c r="H51" s="149"/>
      <c r="I51" s="149"/>
      <c r="J51" s="149"/>
      <c r="K51" s="149"/>
      <c r="L51" s="149"/>
      <c r="M51" s="149"/>
      <c r="N51" s="149"/>
      <c r="O51" s="149"/>
      <c r="P51" s="149"/>
      <c r="Q51" s="149"/>
      <c r="R51" s="149"/>
      <c r="S51" s="149"/>
      <c r="T51" s="148">
        <v>2</v>
      </c>
    </row>
    <row r="52" spans="1:20" ht="13.5" x14ac:dyDescent="0.25">
      <c r="A52" s="437" t="s">
        <v>415</v>
      </c>
      <c r="B52" s="438"/>
      <c r="C52" s="438"/>
      <c r="D52" s="438"/>
      <c r="E52" s="438"/>
      <c r="F52" s="438"/>
      <c r="G52" s="438"/>
      <c r="H52" s="438"/>
      <c r="I52" s="438"/>
      <c r="J52" s="438"/>
      <c r="K52" s="438"/>
      <c r="L52" s="438"/>
      <c r="M52" s="438"/>
      <c r="N52" s="438"/>
      <c r="O52" s="438"/>
      <c r="P52" s="438"/>
      <c r="Q52" s="438"/>
      <c r="R52" s="438"/>
      <c r="S52" s="438"/>
      <c r="T52" s="439"/>
    </row>
    <row r="53" spans="1:20" x14ac:dyDescent="0.25">
      <c r="A53" s="153">
        <v>1</v>
      </c>
      <c r="B53" s="149"/>
      <c r="C53" s="152" t="s">
        <v>163</v>
      </c>
      <c r="D53" s="151" t="s">
        <v>15</v>
      </c>
      <c r="E53" s="150"/>
      <c r="F53" s="149"/>
      <c r="G53" s="149"/>
      <c r="H53" s="149"/>
      <c r="I53" s="149"/>
      <c r="J53" s="149"/>
      <c r="K53" s="149"/>
      <c r="L53" s="149"/>
      <c r="M53" s="149"/>
      <c r="N53" s="149"/>
      <c r="O53" s="149"/>
      <c r="P53" s="149"/>
      <c r="Q53" s="149"/>
      <c r="R53" s="149"/>
      <c r="S53" s="149"/>
      <c r="T53" s="148">
        <v>4</v>
      </c>
    </row>
    <row r="54" spans="1:20" ht="26.25" thickBot="1" x14ac:dyDescent="0.3">
      <c r="A54" s="147">
        <v>2</v>
      </c>
      <c r="B54" s="143"/>
      <c r="C54" s="146" t="s">
        <v>492</v>
      </c>
      <c r="D54" s="145" t="s">
        <v>15</v>
      </c>
      <c r="E54" s="144"/>
      <c r="F54" s="143"/>
      <c r="G54" s="143"/>
      <c r="H54" s="143"/>
      <c r="I54" s="143"/>
      <c r="J54" s="143"/>
      <c r="K54" s="143"/>
      <c r="L54" s="143"/>
      <c r="M54" s="143"/>
      <c r="N54" s="143"/>
      <c r="O54" s="143"/>
      <c r="P54" s="143"/>
      <c r="Q54" s="143"/>
      <c r="R54" s="143"/>
      <c r="S54" s="143"/>
      <c r="T54" s="142">
        <v>4</v>
      </c>
    </row>
    <row r="55" spans="1:20" ht="15" customHeight="1" x14ac:dyDescent="0.25">
      <c r="A55" s="440" t="s">
        <v>131</v>
      </c>
      <c r="B55" s="441"/>
      <c r="C55" s="441"/>
      <c r="D55" s="441"/>
      <c r="E55" s="441"/>
      <c r="F55" s="441"/>
      <c r="G55" s="441"/>
      <c r="H55" s="441"/>
      <c r="I55" s="441"/>
      <c r="J55" s="441"/>
      <c r="K55" s="441"/>
      <c r="L55" s="441"/>
      <c r="M55" s="441"/>
      <c r="N55" s="441"/>
      <c r="O55" s="441"/>
      <c r="P55" s="441"/>
      <c r="Q55" s="441"/>
      <c r="R55" s="441"/>
      <c r="S55" s="441"/>
      <c r="T55" s="442"/>
    </row>
    <row r="56" spans="1:20" x14ac:dyDescent="0.25">
      <c r="A56" s="153">
        <v>1</v>
      </c>
      <c r="B56" s="149"/>
      <c r="C56" s="152" t="s">
        <v>159</v>
      </c>
      <c r="D56" s="151" t="s">
        <v>15</v>
      </c>
      <c r="E56" s="150"/>
      <c r="F56" s="149"/>
      <c r="G56" s="149"/>
      <c r="H56" s="149"/>
      <c r="I56" s="149"/>
      <c r="J56" s="149"/>
      <c r="K56" s="149"/>
      <c r="L56" s="149"/>
      <c r="M56" s="149"/>
      <c r="N56" s="149"/>
      <c r="O56" s="149"/>
      <c r="P56" s="149"/>
      <c r="Q56" s="149"/>
      <c r="R56" s="149"/>
      <c r="S56" s="149"/>
      <c r="T56" s="148">
        <v>2</v>
      </c>
    </row>
    <row r="57" spans="1:20" x14ac:dyDescent="0.25">
      <c r="A57" s="153">
        <v>2</v>
      </c>
      <c r="B57" s="149"/>
      <c r="C57" s="152" t="s">
        <v>168</v>
      </c>
      <c r="D57" s="151" t="s">
        <v>15</v>
      </c>
      <c r="E57" s="150"/>
      <c r="F57" s="149"/>
      <c r="G57" s="149"/>
      <c r="H57" s="149"/>
      <c r="I57" s="149"/>
      <c r="J57" s="149"/>
      <c r="K57" s="149"/>
      <c r="L57" s="149"/>
      <c r="M57" s="149"/>
      <c r="N57" s="149"/>
      <c r="O57" s="149"/>
      <c r="P57" s="149"/>
      <c r="Q57" s="149"/>
      <c r="R57" s="149"/>
      <c r="S57" s="149"/>
      <c r="T57" s="148">
        <v>1</v>
      </c>
    </row>
    <row r="58" spans="1:20" x14ac:dyDescent="0.25">
      <c r="A58" s="153">
        <v>3</v>
      </c>
      <c r="B58" s="149"/>
      <c r="C58" s="152" t="s">
        <v>261</v>
      </c>
      <c r="D58" s="151" t="s">
        <v>12</v>
      </c>
      <c r="E58" s="150"/>
      <c r="F58" s="149"/>
      <c r="G58" s="149"/>
      <c r="H58" s="149"/>
      <c r="I58" s="149"/>
      <c r="J58" s="149"/>
      <c r="K58" s="149"/>
      <c r="L58" s="149"/>
      <c r="M58" s="149"/>
      <c r="N58" s="149"/>
      <c r="O58" s="149"/>
      <c r="P58" s="149"/>
      <c r="Q58" s="149"/>
      <c r="R58" s="149"/>
      <c r="S58" s="149"/>
      <c r="T58" s="148">
        <v>2.13</v>
      </c>
    </row>
    <row r="59" spans="1:20" x14ac:dyDescent="0.25">
      <c r="A59" s="153">
        <v>4</v>
      </c>
      <c r="B59" s="149"/>
      <c r="C59" s="152" t="s">
        <v>262</v>
      </c>
      <c r="D59" s="151" t="s">
        <v>101</v>
      </c>
      <c r="E59" s="150"/>
      <c r="F59" s="149"/>
      <c r="G59" s="149"/>
      <c r="H59" s="149"/>
      <c r="I59" s="149"/>
      <c r="J59" s="149"/>
      <c r="K59" s="149"/>
      <c r="L59" s="149"/>
      <c r="M59" s="149"/>
      <c r="N59" s="149"/>
      <c r="O59" s="149"/>
      <c r="P59" s="149"/>
      <c r="Q59" s="149"/>
      <c r="R59" s="149"/>
      <c r="S59" s="149"/>
      <c r="T59" s="148">
        <v>1.46</v>
      </c>
    </row>
    <row r="60" spans="1:20" x14ac:dyDescent="0.25">
      <c r="A60" s="153">
        <v>5</v>
      </c>
      <c r="B60" s="149"/>
      <c r="C60" s="152" t="s">
        <v>257</v>
      </c>
      <c r="D60" s="151" t="s">
        <v>15</v>
      </c>
      <c r="E60" s="150"/>
      <c r="F60" s="149"/>
      <c r="G60" s="149"/>
      <c r="H60" s="149"/>
      <c r="I60" s="149"/>
      <c r="J60" s="149"/>
      <c r="K60" s="149"/>
      <c r="L60" s="149"/>
      <c r="M60" s="149"/>
      <c r="N60" s="149"/>
      <c r="O60" s="149"/>
      <c r="P60" s="149"/>
      <c r="Q60" s="149"/>
      <c r="R60" s="149"/>
      <c r="S60" s="149"/>
      <c r="T60" s="148">
        <v>20</v>
      </c>
    </row>
    <row r="61" spans="1:20" ht="13.5" thickBot="1" x14ac:dyDescent="0.3">
      <c r="A61" s="153">
        <v>6</v>
      </c>
      <c r="B61" s="149"/>
      <c r="C61" s="161" t="s">
        <v>278</v>
      </c>
      <c r="D61" s="164" t="s">
        <v>12</v>
      </c>
      <c r="E61" s="150"/>
      <c r="F61" s="149"/>
      <c r="G61" s="149"/>
      <c r="H61" s="149"/>
      <c r="I61" s="149"/>
      <c r="J61" s="149"/>
      <c r="K61" s="149"/>
      <c r="L61" s="149"/>
      <c r="M61" s="149"/>
      <c r="N61" s="149"/>
      <c r="O61" s="149"/>
      <c r="P61" s="149"/>
      <c r="Q61" s="149"/>
      <c r="R61" s="149"/>
      <c r="S61" s="149"/>
      <c r="T61" s="148"/>
    </row>
    <row r="62" spans="1:20" ht="14.25" thickBot="1" x14ac:dyDescent="0.3">
      <c r="A62" s="443" t="s">
        <v>412</v>
      </c>
      <c r="B62" s="444"/>
      <c r="C62" s="444"/>
      <c r="D62" s="444"/>
      <c r="E62" s="444"/>
      <c r="F62" s="444"/>
      <c r="G62" s="444"/>
      <c r="H62" s="444"/>
      <c r="I62" s="444"/>
      <c r="J62" s="444"/>
      <c r="K62" s="444"/>
      <c r="L62" s="444"/>
      <c r="M62" s="444"/>
      <c r="N62" s="444"/>
      <c r="O62" s="444"/>
      <c r="P62" s="444"/>
      <c r="Q62" s="444"/>
      <c r="R62" s="444"/>
      <c r="S62" s="444"/>
      <c r="T62" s="445"/>
    </row>
    <row r="63" spans="1:20" ht="13.5" x14ac:dyDescent="0.25">
      <c r="A63" s="446" t="s">
        <v>432</v>
      </c>
      <c r="B63" s="447"/>
      <c r="C63" s="447"/>
      <c r="D63" s="447"/>
      <c r="E63" s="447"/>
      <c r="F63" s="447"/>
      <c r="G63" s="447"/>
      <c r="H63" s="447"/>
      <c r="I63" s="447"/>
      <c r="J63" s="447"/>
      <c r="K63" s="447"/>
      <c r="L63" s="447"/>
      <c r="M63" s="447"/>
      <c r="N63" s="447"/>
      <c r="O63" s="447"/>
      <c r="P63" s="447"/>
      <c r="Q63" s="447"/>
      <c r="R63" s="447"/>
      <c r="S63" s="447"/>
      <c r="T63" s="448"/>
    </row>
    <row r="64" spans="1:20" ht="25.5" x14ac:dyDescent="0.25">
      <c r="A64" s="210" t="s">
        <v>10</v>
      </c>
      <c r="B64" s="149"/>
      <c r="C64" s="152" t="s">
        <v>323</v>
      </c>
      <c r="D64" s="151" t="s">
        <v>15</v>
      </c>
      <c r="E64" s="150"/>
      <c r="F64" s="149"/>
      <c r="G64" s="149"/>
      <c r="H64" s="149"/>
      <c r="I64" s="149"/>
      <c r="J64" s="149"/>
      <c r="K64" s="149"/>
      <c r="L64" s="149"/>
      <c r="M64" s="149"/>
      <c r="N64" s="149"/>
      <c r="O64" s="149"/>
      <c r="P64" s="149"/>
      <c r="Q64" s="149"/>
      <c r="R64" s="149"/>
      <c r="S64" s="149"/>
      <c r="T64" s="148">
        <v>2</v>
      </c>
    </row>
    <row r="65" spans="1:20" ht="25.5" x14ac:dyDescent="0.25">
      <c r="A65" s="210" t="s">
        <v>11</v>
      </c>
      <c r="B65" s="149"/>
      <c r="C65" s="152" t="s">
        <v>324</v>
      </c>
      <c r="D65" s="151" t="s">
        <v>15</v>
      </c>
      <c r="E65" s="150"/>
      <c r="F65" s="149"/>
      <c r="G65" s="149"/>
      <c r="H65" s="149"/>
      <c r="I65" s="149"/>
      <c r="J65" s="149"/>
      <c r="K65" s="149"/>
      <c r="L65" s="149"/>
      <c r="M65" s="149"/>
      <c r="N65" s="149"/>
      <c r="O65" s="149"/>
      <c r="P65" s="149"/>
      <c r="Q65" s="149"/>
      <c r="R65" s="149"/>
      <c r="S65" s="149"/>
      <c r="T65" s="148">
        <v>2</v>
      </c>
    </row>
    <row r="66" spans="1:20" x14ac:dyDescent="0.25">
      <c r="A66" s="210" t="s">
        <v>39</v>
      </c>
      <c r="B66" s="149"/>
      <c r="C66" s="152" t="s">
        <v>325</v>
      </c>
      <c r="D66" s="151" t="s">
        <v>15</v>
      </c>
      <c r="E66" s="150"/>
      <c r="F66" s="149"/>
      <c r="G66" s="149"/>
      <c r="H66" s="149"/>
      <c r="I66" s="149"/>
      <c r="J66" s="149"/>
      <c r="K66" s="149"/>
      <c r="L66" s="149"/>
      <c r="M66" s="149"/>
      <c r="N66" s="149"/>
      <c r="O66" s="149"/>
      <c r="P66" s="149"/>
      <c r="Q66" s="149"/>
      <c r="R66" s="149"/>
      <c r="S66" s="149"/>
      <c r="T66" s="148">
        <v>2</v>
      </c>
    </row>
    <row r="67" spans="1:20" ht="13.5" thickBot="1" x14ac:dyDescent="0.3">
      <c r="A67" s="211" t="s">
        <v>13</v>
      </c>
      <c r="B67" s="155"/>
      <c r="C67" s="158" t="s">
        <v>326</v>
      </c>
      <c r="D67" s="157" t="s">
        <v>15</v>
      </c>
      <c r="E67" s="156"/>
      <c r="F67" s="155"/>
      <c r="G67" s="155"/>
      <c r="H67" s="155"/>
      <c r="I67" s="155"/>
      <c r="J67" s="155"/>
      <c r="K67" s="155"/>
      <c r="L67" s="155"/>
      <c r="M67" s="155"/>
      <c r="N67" s="155"/>
      <c r="O67" s="155"/>
      <c r="P67" s="155"/>
      <c r="Q67" s="155"/>
      <c r="R67" s="155"/>
      <c r="S67" s="155"/>
      <c r="T67" s="154">
        <v>2</v>
      </c>
    </row>
    <row r="68" spans="1:20" ht="13.5" x14ac:dyDescent="0.25">
      <c r="A68" s="437" t="s">
        <v>431</v>
      </c>
      <c r="B68" s="438"/>
      <c r="C68" s="438"/>
      <c r="D68" s="438"/>
      <c r="E68" s="438"/>
      <c r="F68" s="438"/>
      <c r="G68" s="438"/>
      <c r="H68" s="438"/>
      <c r="I68" s="438"/>
      <c r="J68" s="438"/>
      <c r="K68" s="438"/>
      <c r="L68" s="438"/>
      <c r="M68" s="438"/>
      <c r="N68" s="438"/>
      <c r="O68" s="438"/>
      <c r="P68" s="438"/>
      <c r="Q68" s="438"/>
      <c r="R68" s="438"/>
      <c r="S68" s="438"/>
      <c r="T68" s="439"/>
    </row>
    <row r="69" spans="1:20" x14ac:dyDescent="0.25">
      <c r="A69" s="153">
        <v>1</v>
      </c>
      <c r="B69" s="149"/>
      <c r="C69" s="161" t="s">
        <v>355</v>
      </c>
      <c r="D69" s="151" t="s">
        <v>15</v>
      </c>
      <c r="E69" s="150"/>
      <c r="F69" s="149"/>
      <c r="G69" s="149"/>
      <c r="H69" s="149"/>
      <c r="I69" s="149"/>
      <c r="J69" s="149"/>
      <c r="K69" s="149"/>
      <c r="L69" s="149"/>
      <c r="M69" s="149"/>
      <c r="N69" s="149"/>
      <c r="O69" s="149"/>
      <c r="P69" s="149"/>
      <c r="Q69" s="149"/>
      <c r="R69" s="149"/>
      <c r="S69" s="149"/>
      <c r="T69" s="148">
        <v>6</v>
      </c>
    </row>
    <row r="70" spans="1:20" x14ac:dyDescent="0.25">
      <c r="A70" s="153">
        <v>2</v>
      </c>
      <c r="B70" s="149"/>
      <c r="C70" s="161" t="s">
        <v>349</v>
      </c>
      <c r="D70" s="151" t="s">
        <v>15</v>
      </c>
      <c r="E70" s="150"/>
      <c r="F70" s="149"/>
      <c r="G70" s="149"/>
      <c r="H70" s="149"/>
      <c r="I70" s="149"/>
      <c r="J70" s="149"/>
      <c r="K70" s="149"/>
      <c r="L70" s="149"/>
      <c r="M70" s="149"/>
      <c r="N70" s="149"/>
      <c r="O70" s="149"/>
      <c r="P70" s="149"/>
      <c r="Q70" s="149"/>
      <c r="R70" s="149"/>
      <c r="S70" s="149"/>
      <c r="T70" s="148">
        <v>2</v>
      </c>
    </row>
    <row r="71" spans="1:20" x14ac:dyDescent="0.25">
      <c r="A71" s="153">
        <v>3</v>
      </c>
      <c r="B71" s="149"/>
      <c r="C71" s="161" t="s">
        <v>459</v>
      </c>
      <c r="D71" s="151" t="s">
        <v>15</v>
      </c>
      <c r="E71" s="150"/>
      <c r="F71" s="149"/>
      <c r="G71" s="149"/>
      <c r="H71" s="149"/>
      <c r="I71" s="149"/>
      <c r="J71" s="149"/>
      <c r="K71" s="149"/>
      <c r="L71" s="149"/>
      <c r="M71" s="149"/>
      <c r="N71" s="149"/>
      <c r="O71" s="149"/>
      <c r="P71" s="149"/>
      <c r="Q71" s="149"/>
      <c r="R71" s="149"/>
      <c r="S71" s="149"/>
      <c r="T71" s="148">
        <v>1</v>
      </c>
    </row>
    <row r="72" spans="1:20" x14ac:dyDescent="0.25">
      <c r="A72" s="153">
        <v>4</v>
      </c>
      <c r="B72" s="149"/>
      <c r="C72" s="161" t="s">
        <v>245</v>
      </c>
      <c r="D72" s="151" t="s">
        <v>15</v>
      </c>
      <c r="E72" s="150"/>
      <c r="F72" s="149"/>
      <c r="G72" s="149"/>
      <c r="H72" s="149"/>
      <c r="I72" s="149"/>
      <c r="J72" s="149"/>
      <c r="K72" s="149"/>
      <c r="L72" s="149"/>
      <c r="M72" s="149"/>
      <c r="N72" s="149"/>
      <c r="O72" s="149"/>
      <c r="P72" s="149"/>
      <c r="Q72" s="149"/>
      <c r="R72" s="149"/>
      <c r="S72" s="149"/>
      <c r="T72" s="148">
        <v>12</v>
      </c>
    </row>
    <row r="73" spans="1:20" ht="13.5" x14ac:dyDescent="0.25">
      <c r="A73" s="440" t="s">
        <v>132</v>
      </c>
      <c r="B73" s="441"/>
      <c r="C73" s="441"/>
      <c r="D73" s="441"/>
      <c r="E73" s="441"/>
      <c r="F73" s="441"/>
      <c r="G73" s="441"/>
      <c r="H73" s="441"/>
      <c r="I73" s="441"/>
      <c r="J73" s="441"/>
      <c r="K73" s="441"/>
      <c r="L73" s="441"/>
      <c r="M73" s="441"/>
      <c r="N73" s="441"/>
      <c r="O73" s="441"/>
      <c r="P73" s="441"/>
      <c r="Q73" s="441"/>
      <c r="R73" s="441"/>
      <c r="S73" s="441"/>
      <c r="T73" s="442"/>
    </row>
    <row r="74" spans="1:20" x14ac:dyDescent="0.25">
      <c r="A74" s="153">
        <v>1</v>
      </c>
      <c r="B74" s="149"/>
      <c r="C74" s="152" t="s">
        <v>430</v>
      </c>
      <c r="D74" s="151" t="s">
        <v>12</v>
      </c>
      <c r="E74" s="150"/>
      <c r="F74" s="149"/>
      <c r="G74" s="149"/>
      <c r="H74" s="149"/>
      <c r="I74" s="149"/>
      <c r="J74" s="149"/>
      <c r="K74" s="149"/>
      <c r="L74" s="149"/>
      <c r="M74" s="149"/>
      <c r="N74" s="149"/>
      <c r="O74" s="149"/>
      <c r="P74" s="149"/>
      <c r="Q74" s="149"/>
      <c r="R74" s="149"/>
      <c r="S74" s="149"/>
      <c r="T74" s="148">
        <v>0.5</v>
      </c>
    </row>
    <row r="75" spans="1:20" x14ac:dyDescent="0.25">
      <c r="A75" s="153">
        <v>2</v>
      </c>
      <c r="B75" s="149"/>
      <c r="C75" s="152" t="s">
        <v>428</v>
      </c>
      <c r="D75" s="151" t="s">
        <v>12</v>
      </c>
      <c r="E75" s="150"/>
      <c r="F75" s="149"/>
      <c r="G75" s="149"/>
      <c r="H75" s="149"/>
      <c r="I75" s="149"/>
      <c r="J75" s="149"/>
      <c r="K75" s="149"/>
      <c r="L75" s="149"/>
      <c r="M75" s="149"/>
      <c r="N75" s="149"/>
      <c r="O75" s="149"/>
      <c r="P75" s="149"/>
      <c r="Q75" s="149"/>
      <c r="R75" s="149"/>
      <c r="S75" s="149"/>
      <c r="T75" s="148">
        <v>3</v>
      </c>
    </row>
    <row r="76" spans="1:20" x14ac:dyDescent="0.25">
      <c r="A76" s="153">
        <v>3</v>
      </c>
      <c r="B76" s="149"/>
      <c r="C76" s="152" t="s">
        <v>315</v>
      </c>
      <c r="D76" s="151" t="s">
        <v>12</v>
      </c>
      <c r="E76" s="150"/>
      <c r="F76" s="149"/>
      <c r="G76" s="149"/>
      <c r="H76" s="149"/>
      <c r="I76" s="149"/>
      <c r="J76" s="149"/>
      <c r="K76" s="149"/>
      <c r="L76" s="149"/>
      <c r="M76" s="149"/>
      <c r="N76" s="149"/>
      <c r="O76" s="149"/>
      <c r="P76" s="149"/>
      <c r="Q76" s="149"/>
      <c r="R76" s="149"/>
      <c r="S76" s="149"/>
      <c r="T76" s="148">
        <v>1</v>
      </c>
    </row>
    <row r="77" spans="1:20" ht="13.5" thickBot="1" x14ac:dyDescent="0.3">
      <c r="A77" s="159">
        <v>4</v>
      </c>
      <c r="B77" s="155"/>
      <c r="C77" s="158" t="s">
        <v>418</v>
      </c>
      <c r="D77" s="157" t="s">
        <v>12</v>
      </c>
      <c r="E77" s="156"/>
      <c r="F77" s="155"/>
      <c r="G77" s="155"/>
      <c r="H77" s="155"/>
      <c r="I77" s="155"/>
      <c r="J77" s="155"/>
      <c r="K77" s="155"/>
      <c r="L77" s="155"/>
      <c r="M77" s="155"/>
      <c r="N77" s="155"/>
      <c r="O77" s="155"/>
      <c r="P77" s="155"/>
      <c r="Q77" s="155"/>
      <c r="R77" s="155"/>
      <c r="S77" s="155"/>
      <c r="T77" s="154">
        <v>50</v>
      </c>
    </row>
    <row r="78" spans="1:20" ht="13.5" x14ac:dyDescent="0.25">
      <c r="A78" s="437" t="s">
        <v>417</v>
      </c>
      <c r="B78" s="438"/>
      <c r="C78" s="438"/>
      <c r="D78" s="438"/>
      <c r="E78" s="438"/>
      <c r="F78" s="438"/>
      <c r="G78" s="438"/>
      <c r="H78" s="438"/>
      <c r="I78" s="438"/>
      <c r="J78" s="438"/>
      <c r="K78" s="438"/>
      <c r="L78" s="438"/>
      <c r="M78" s="438"/>
      <c r="N78" s="438"/>
      <c r="O78" s="438"/>
      <c r="P78" s="438"/>
      <c r="Q78" s="438"/>
      <c r="R78" s="438"/>
      <c r="S78" s="438"/>
      <c r="T78" s="439"/>
    </row>
    <row r="79" spans="1:20" ht="25.5" x14ac:dyDescent="0.25">
      <c r="A79" s="153">
        <v>1</v>
      </c>
      <c r="B79" s="149"/>
      <c r="C79" s="152" t="s">
        <v>351</v>
      </c>
      <c r="D79" s="151" t="s">
        <v>7</v>
      </c>
      <c r="E79" s="150"/>
      <c r="F79" s="149"/>
      <c r="G79" s="149"/>
      <c r="H79" s="149"/>
      <c r="I79" s="149"/>
      <c r="J79" s="149"/>
      <c r="K79" s="149"/>
      <c r="L79" s="149"/>
      <c r="M79" s="149"/>
      <c r="N79" s="149"/>
      <c r="O79" s="149"/>
      <c r="P79" s="149"/>
      <c r="Q79" s="149"/>
      <c r="R79" s="149"/>
      <c r="S79" s="149"/>
      <c r="T79" s="148">
        <v>3.57</v>
      </c>
    </row>
    <row r="80" spans="1:20" ht="13.5" x14ac:dyDescent="0.25">
      <c r="A80" s="440" t="s">
        <v>416</v>
      </c>
      <c r="B80" s="441"/>
      <c r="C80" s="441"/>
      <c r="D80" s="441"/>
      <c r="E80" s="441"/>
      <c r="F80" s="441"/>
      <c r="G80" s="441"/>
      <c r="H80" s="441"/>
      <c r="I80" s="441"/>
      <c r="J80" s="441"/>
      <c r="K80" s="441"/>
      <c r="L80" s="441"/>
      <c r="M80" s="441"/>
      <c r="N80" s="441"/>
      <c r="O80" s="441"/>
      <c r="P80" s="441"/>
      <c r="Q80" s="441"/>
      <c r="R80" s="441"/>
      <c r="S80" s="441"/>
      <c r="T80" s="442"/>
    </row>
    <row r="81" spans="1:20" x14ac:dyDescent="0.25">
      <c r="A81" s="153">
        <v>1</v>
      </c>
      <c r="B81" s="149"/>
      <c r="C81" s="152" t="s">
        <v>321</v>
      </c>
      <c r="D81" s="151" t="s">
        <v>15</v>
      </c>
      <c r="E81" s="150"/>
      <c r="F81" s="149"/>
      <c r="G81" s="149"/>
      <c r="H81" s="149"/>
      <c r="I81" s="149"/>
      <c r="J81" s="149"/>
      <c r="K81" s="149"/>
      <c r="L81" s="149"/>
      <c r="M81" s="149"/>
      <c r="N81" s="149"/>
      <c r="O81" s="149"/>
      <c r="P81" s="149"/>
      <c r="Q81" s="149"/>
      <c r="R81" s="149"/>
      <c r="S81" s="149"/>
      <c r="T81" s="148">
        <v>2</v>
      </c>
    </row>
    <row r="82" spans="1:20" x14ac:dyDescent="0.25">
      <c r="A82" s="153">
        <v>2</v>
      </c>
      <c r="B82" s="149"/>
      <c r="C82" s="152" t="s">
        <v>318</v>
      </c>
      <c r="D82" s="151" t="s">
        <v>15</v>
      </c>
      <c r="E82" s="150"/>
      <c r="F82" s="149"/>
      <c r="G82" s="149"/>
      <c r="H82" s="149"/>
      <c r="I82" s="149"/>
      <c r="J82" s="149"/>
      <c r="K82" s="149"/>
      <c r="L82" s="149"/>
      <c r="M82" s="149"/>
      <c r="N82" s="149"/>
      <c r="O82" s="149"/>
      <c r="P82" s="149"/>
      <c r="Q82" s="149"/>
      <c r="R82" s="149"/>
      <c r="S82" s="149"/>
      <c r="T82" s="148">
        <v>2</v>
      </c>
    </row>
    <row r="83" spans="1:20" ht="13.5" thickBot="1" x14ac:dyDescent="0.3">
      <c r="A83" s="153">
        <v>3</v>
      </c>
      <c r="B83" s="149"/>
      <c r="C83" s="152" t="s">
        <v>316</v>
      </c>
      <c r="D83" s="151" t="s">
        <v>15</v>
      </c>
      <c r="E83" s="150"/>
      <c r="F83" s="149"/>
      <c r="G83" s="149"/>
      <c r="H83" s="149"/>
      <c r="I83" s="149"/>
      <c r="J83" s="149"/>
      <c r="K83" s="149"/>
      <c r="L83" s="149"/>
      <c r="M83" s="149"/>
      <c r="N83" s="149"/>
      <c r="O83" s="149"/>
      <c r="P83" s="149"/>
      <c r="Q83" s="149"/>
      <c r="R83" s="149"/>
      <c r="S83" s="149"/>
      <c r="T83" s="148">
        <v>2</v>
      </c>
    </row>
    <row r="84" spans="1:20" ht="13.5" x14ac:dyDescent="0.25">
      <c r="A84" s="437" t="s">
        <v>415</v>
      </c>
      <c r="B84" s="438"/>
      <c r="C84" s="438"/>
      <c r="D84" s="438"/>
      <c r="E84" s="438"/>
      <c r="F84" s="438"/>
      <c r="G84" s="438"/>
      <c r="H84" s="438"/>
      <c r="I84" s="438"/>
      <c r="J84" s="438"/>
      <c r="K84" s="438"/>
      <c r="L84" s="438"/>
      <c r="M84" s="438"/>
      <c r="N84" s="438"/>
      <c r="O84" s="438"/>
      <c r="P84" s="438"/>
      <c r="Q84" s="438"/>
      <c r="R84" s="438"/>
      <c r="S84" s="438"/>
      <c r="T84" s="439"/>
    </row>
    <row r="85" spans="1:20" x14ac:dyDescent="0.25">
      <c r="A85" s="153">
        <v>1</v>
      </c>
      <c r="B85" s="149"/>
      <c r="C85" s="152" t="s">
        <v>343</v>
      </c>
      <c r="D85" s="151" t="s">
        <v>15</v>
      </c>
      <c r="E85" s="150"/>
      <c r="F85" s="149"/>
      <c r="G85" s="149"/>
      <c r="H85" s="149"/>
      <c r="I85" s="149"/>
      <c r="J85" s="149"/>
      <c r="K85" s="149"/>
      <c r="L85" s="149"/>
      <c r="M85" s="149"/>
      <c r="N85" s="149"/>
      <c r="O85" s="149"/>
      <c r="P85" s="149"/>
      <c r="Q85" s="149"/>
      <c r="R85" s="149"/>
      <c r="S85" s="149"/>
      <c r="T85" s="148">
        <v>10</v>
      </c>
    </row>
    <row r="86" spans="1:20" ht="13.5" x14ac:dyDescent="0.25">
      <c r="A86" s="440" t="s">
        <v>131</v>
      </c>
      <c r="B86" s="441"/>
      <c r="C86" s="441"/>
      <c r="D86" s="441"/>
      <c r="E86" s="441"/>
      <c r="F86" s="441"/>
      <c r="G86" s="441"/>
      <c r="H86" s="441"/>
      <c r="I86" s="441"/>
      <c r="J86" s="441"/>
      <c r="K86" s="441"/>
      <c r="L86" s="441"/>
      <c r="M86" s="441"/>
      <c r="N86" s="441"/>
      <c r="O86" s="441"/>
      <c r="P86" s="441"/>
      <c r="Q86" s="441"/>
      <c r="R86" s="441"/>
      <c r="S86" s="441"/>
      <c r="T86" s="442"/>
    </row>
    <row r="87" spans="1:20" x14ac:dyDescent="0.25">
      <c r="A87" s="153">
        <v>1</v>
      </c>
      <c r="B87" s="149"/>
      <c r="C87" s="152" t="s">
        <v>367</v>
      </c>
      <c r="D87" s="151" t="s">
        <v>21</v>
      </c>
      <c r="E87" s="150"/>
      <c r="F87" s="149"/>
      <c r="G87" s="149"/>
      <c r="H87" s="149"/>
      <c r="I87" s="149"/>
      <c r="J87" s="149"/>
      <c r="K87" s="149"/>
      <c r="L87" s="149"/>
      <c r="M87" s="149"/>
      <c r="N87" s="149"/>
      <c r="O87" s="149"/>
      <c r="P87" s="149"/>
      <c r="Q87" s="149"/>
      <c r="R87" s="149"/>
      <c r="S87" s="149"/>
      <c r="T87" s="148">
        <v>6.2600000000000003E-2</v>
      </c>
    </row>
    <row r="88" spans="1:20" ht="25.5" x14ac:dyDescent="0.25">
      <c r="A88" s="153">
        <v>2</v>
      </c>
      <c r="B88" s="149"/>
      <c r="C88" s="152" t="s">
        <v>364</v>
      </c>
      <c r="D88" s="151" t="s">
        <v>21</v>
      </c>
      <c r="E88" s="150"/>
      <c r="F88" s="149"/>
      <c r="G88" s="149"/>
      <c r="H88" s="149"/>
      <c r="I88" s="149"/>
      <c r="J88" s="149"/>
      <c r="K88" s="149"/>
      <c r="L88" s="149"/>
      <c r="M88" s="149"/>
      <c r="N88" s="149"/>
      <c r="O88" s="149"/>
      <c r="P88" s="149"/>
      <c r="Q88" s="149"/>
      <c r="R88" s="149"/>
      <c r="S88" s="149"/>
      <c r="T88" s="148">
        <v>4.5999999999999999E-3</v>
      </c>
    </row>
    <row r="89" spans="1:20" x14ac:dyDescent="0.25">
      <c r="A89" s="153">
        <v>3</v>
      </c>
      <c r="B89" s="149"/>
      <c r="C89" s="152" t="s">
        <v>368</v>
      </c>
      <c r="D89" s="151" t="s">
        <v>21</v>
      </c>
      <c r="E89" s="150"/>
      <c r="F89" s="149"/>
      <c r="G89" s="149"/>
      <c r="H89" s="149"/>
      <c r="I89" s="149"/>
      <c r="J89" s="149"/>
      <c r="K89" s="149"/>
      <c r="L89" s="149"/>
      <c r="M89" s="149"/>
      <c r="N89" s="149"/>
      <c r="O89" s="149"/>
      <c r="P89" s="149"/>
      <c r="Q89" s="149"/>
      <c r="R89" s="149"/>
      <c r="S89" s="149"/>
      <c r="T89" s="148">
        <v>4.24E-2</v>
      </c>
    </row>
    <row r="90" spans="1:20" x14ac:dyDescent="0.25">
      <c r="A90" s="153">
        <v>4</v>
      </c>
      <c r="B90" s="149"/>
      <c r="C90" s="152" t="s">
        <v>303</v>
      </c>
      <c r="D90" s="151" t="s">
        <v>101</v>
      </c>
      <c r="E90" s="150"/>
      <c r="F90" s="149"/>
      <c r="G90" s="149"/>
      <c r="H90" s="149"/>
      <c r="I90" s="149"/>
      <c r="J90" s="149"/>
      <c r="K90" s="149"/>
      <c r="L90" s="149"/>
      <c r="M90" s="149"/>
      <c r="N90" s="149"/>
      <c r="O90" s="149"/>
      <c r="P90" s="149"/>
      <c r="Q90" s="149"/>
      <c r="R90" s="149"/>
      <c r="S90" s="149"/>
      <c r="T90" s="148">
        <v>2.75</v>
      </c>
    </row>
    <row r="91" spans="1:20" x14ac:dyDescent="0.25">
      <c r="A91" s="153">
        <v>5</v>
      </c>
      <c r="B91" s="149"/>
      <c r="C91" s="152" t="s">
        <v>304</v>
      </c>
      <c r="D91" s="151" t="s">
        <v>101</v>
      </c>
      <c r="E91" s="150"/>
      <c r="F91" s="149"/>
      <c r="G91" s="149"/>
      <c r="H91" s="149"/>
      <c r="I91" s="149"/>
      <c r="J91" s="149"/>
      <c r="K91" s="149"/>
      <c r="L91" s="149"/>
      <c r="M91" s="149"/>
      <c r="N91" s="149"/>
      <c r="O91" s="149"/>
      <c r="P91" s="149"/>
      <c r="Q91" s="149"/>
      <c r="R91" s="149"/>
      <c r="S91" s="149"/>
      <c r="T91" s="148">
        <v>5.49</v>
      </c>
    </row>
    <row r="92" spans="1:20" x14ac:dyDescent="0.25">
      <c r="A92" s="153">
        <v>6</v>
      </c>
      <c r="B92" s="149"/>
      <c r="C92" s="152" t="s">
        <v>307</v>
      </c>
      <c r="D92" s="151" t="s">
        <v>102</v>
      </c>
      <c r="E92" s="150"/>
      <c r="F92" s="149"/>
      <c r="G92" s="149"/>
      <c r="H92" s="149"/>
      <c r="I92" s="149"/>
      <c r="J92" s="149"/>
      <c r="K92" s="149"/>
      <c r="L92" s="149"/>
      <c r="M92" s="149"/>
      <c r="N92" s="149"/>
      <c r="O92" s="149"/>
      <c r="P92" s="149"/>
      <c r="Q92" s="149"/>
      <c r="R92" s="149"/>
      <c r="S92" s="149"/>
      <c r="T92" s="148">
        <v>56.32</v>
      </c>
    </row>
    <row r="93" spans="1:20" x14ac:dyDescent="0.25">
      <c r="A93" s="153">
        <v>7</v>
      </c>
      <c r="B93" s="149"/>
      <c r="C93" s="152" t="s">
        <v>308</v>
      </c>
      <c r="D93" s="151" t="s">
        <v>101</v>
      </c>
      <c r="E93" s="150"/>
      <c r="F93" s="149"/>
      <c r="G93" s="149"/>
      <c r="H93" s="149"/>
      <c r="I93" s="149"/>
      <c r="J93" s="149"/>
      <c r="K93" s="149"/>
      <c r="L93" s="149"/>
      <c r="M93" s="149"/>
      <c r="N93" s="149"/>
      <c r="O93" s="149"/>
      <c r="P93" s="149"/>
      <c r="Q93" s="149"/>
      <c r="R93" s="149"/>
      <c r="S93" s="149"/>
      <c r="T93" s="148">
        <v>5.63</v>
      </c>
    </row>
    <row r="94" spans="1:20" x14ac:dyDescent="0.25">
      <c r="A94" s="153">
        <v>8</v>
      </c>
      <c r="B94" s="149"/>
      <c r="C94" s="152" t="s">
        <v>327</v>
      </c>
      <c r="D94" s="151" t="s">
        <v>15</v>
      </c>
      <c r="E94" s="150"/>
      <c r="F94" s="149"/>
      <c r="G94" s="149"/>
      <c r="H94" s="149"/>
      <c r="I94" s="149"/>
      <c r="J94" s="149"/>
      <c r="K94" s="149"/>
      <c r="L94" s="149"/>
      <c r="M94" s="149"/>
      <c r="N94" s="149"/>
      <c r="O94" s="149"/>
      <c r="P94" s="149"/>
      <c r="Q94" s="149"/>
      <c r="R94" s="149"/>
      <c r="S94" s="149"/>
      <c r="T94" s="148">
        <v>2</v>
      </c>
    </row>
    <row r="95" spans="1:20" ht="13.5" thickBot="1" x14ac:dyDescent="0.3">
      <c r="A95" s="147">
        <v>9</v>
      </c>
      <c r="B95" s="143"/>
      <c r="C95" s="146" t="s">
        <v>317</v>
      </c>
      <c r="D95" s="145" t="s">
        <v>15</v>
      </c>
      <c r="E95" s="144"/>
      <c r="F95" s="143"/>
      <c r="G95" s="143"/>
      <c r="H95" s="143"/>
      <c r="I95" s="143"/>
      <c r="J95" s="143"/>
      <c r="K95" s="143"/>
      <c r="L95" s="143"/>
      <c r="M95" s="143"/>
      <c r="N95" s="143"/>
      <c r="O95" s="143"/>
      <c r="P95" s="143"/>
      <c r="Q95" s="143"/>
      <c r="R95" s="143"/>
      <c r="S95" s="143"/>
      <c r="T95" s="142">
        <v>2</v>
      </c>
    </row>
    <row r="96" spans="1:20" x14ac:dyDescent="0.25">
      <c r="A96" s="141"/>
      <c r="C96" s="140"/>
      <c r="D96" s="137"/>
      <c r="E96" s="139"/>
      <c r="T96" s="139"/>
    </row>
    <row r="97" spans="1:20" x14ac:dyDescent="0.25">
      <c r="C97" s="138"/>
      <c r="D97" s="137"/>
    </row>
    <row r="98" spans="1:20" x14ac:dyDescent="0.25">
      <c r="C98" s="138"/>
      <c r="D98" s="137"/>
    </row>
    <row r="99" spans="1:20" s="133" customFormat="1" ht="16.5" thickBot="1" x14ac:dyDescent="0.3">
      <c r="A99" s="195" t="s">
        <v>30</v>
      </c>
      <c r="B99" s="134"/>
      <c r="C99" s="194"/>
      <c r="D99" s="194"/>
      <c r="E99" s="194"/>
      <c r="F99" s="135"/>
      <c r="G99" s="135"/>
      <c r="H99" s="135"/>
      <c r="I99" s="135"/>
      <c r="J99" s="135"/>
      <c r="K99" s="135"/>
      <c r="L99" s="135"/>
      <c r="M99" s="135"/>
      <c r="N99" s="135"/>
      <c r="O99" s="135"/>
      <c r="P99" s="135"/>
      <c r="Q99" s="135"/>
      <c r="R99" s="135"/>
      <c r="S99" s="134"/>
      <c r="T99" s="193" t="s">
        <v>130</v>
      </c>
    </row>
    <row r="100" spans="1:20" s="133" customFormat="1" ht="15.75" x14ac:dyDescent="0.25">
      <c r="A100" s="134"/>
      <c r="B100" s="134"/>
      <c r="C100" s="195"/>
      <c r="D100" s="195"/>
      <c r="E100" s="195"/>
      <c r="F100" s="136"/>
      <c r="G100" s="135"/>
      <c r="H100" s="135"/>
      <c r="I100" s="135"/>
      <c r="J100" s="135"/>
      <c r="K100" s="135"/>
      <c r="L100" s="135"/>
      <c r="M100" s="135"/>
      <c r="N100" s="135"/>
      <c r="O100" s="135"/>
      <c r="P100" s="135"/>
      <c r="Q100" s="135"/>
      <c r="R100" s="135"/>
      <c r="S100" s="134"/>
      <c r="T100" s="195"/>
    </row>
    <row r="101" spans="1:20" ht="16.5" thickBot="1" x14ac:dyDescent="0.3">
      <c r="A101" s="195" t="s">
        <v>145</v>
      </c>
      <c r="C101" s="194"/>
      <c r="D101" s="194"/>
      <c r="E101" s="194"/>
      <c r="T101" s="193" t="s">
        <v>147</v>
      </c>
    </row>
  </sheetData>
  <mergeCells count="41">
    <mergeCell ref="M15:M18"/>
    <mergeCell ref="A11:T12"/>
    <mergeCell ref="A13:T13"/>
    <mergeCell ref="C14:T14"/>
    <mergeCell ref="A15:A18"/>
    <mergeCell ref="B15:B18"/>
    <mergeCell ref="C15:C18"/>
    <mergeCell ref="D15:D18"/>
    <mergeCell ref="E15:E18"/>
    <mergeCell ref="F15:F18"/>
    <mergeCell ref="G15:G18"/>
    <mergeCell ref="A52:T52"/>
    <mergeCell ref="T15:T17"/>
    <mergeCell ref="A19:T19"/>
    <mergeCell ref="A20:T20"/>
    <mergeCell ref="A24:T24"/>
    <mergeCell ref="N15:N18"/>
    <mergeCell ref="O15:O18"/>
    <mergeCell ref="P15:P18"/>
    <mergeCell ref="Q15:Q18"/>
    <mergeCell ref="R15:R18"/>
    <mergeCell ref="S15:S18"/>
    <mergeCell ref="H15:H18"/>
    <mergeCell ref="I15:I18"/>
    <mergeCell ref="J15:J18"/>
    <mergeCell ref="K15:K18"/>
    <mergeCell ref="L15:L18"/>
    <mergeCell ref="A27:T27"/>
    <mergeCell ref="A34:T34"/>
    <mergeCell ref="A38:T38"/>
    <mergeCell ref="A43:T43"/>
    <mergeCell ref="A50:T50"/>
    <mergeCell ref="A80:T80"/>
    <mergeCell ref="A84:T84"/>
    <mergeCell ref="A86:T86"/>
    <mergeCell ref="A55:T55"/>
    <mergeCell ref="A62:T62"/>
    <mergeCell ref="A63:T63"/>
    <mergeCell ref="A68:T68"/>
    <mergeCell ref="A73:T73"/>
    <mergeCell ref="A78:T78"/>
  </mergeCells>
  <printOptions horizontalCentered="1"/>
  <pageMargins left="0.23622047244094491" right="0.23622047244094491" top="0.55118110236220474" bottom="0.55118110236220474" header="0.31496062992125984" footer="0.31496062992125984"/>
  <pageSetup paperSize="9" scale="70" fitToHeight="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10</vt:i4>
      </vt:variant>
    </vt:vector>
  </HeadingPairs>
  <TitlesOfParts>
    <vt:vector size="25" baseType="lpstr">
      <vt:lpstr>ФКП_ТС 17</vt:lpstr>
      <vt:lpstr>ВОР_ТС 17</vt:lpstr>
      <vt:lpstr>ЛЗК ТС 17</vt:lpstr>
      <vt:lpstr>ФКП_ТС 18</vt:lpstr>
      <vt:lpstr>ВОР_ТС 18</vt:lpstr>
      <vt:lpstr>ЛЗК ТС 18</vt:lpstr>
      <vt:lpstr>ФКП_ТС 19</vt:lpstr>
      <vt:lpstr>ВОР_ТС 19</vt:lpstr>
      <vt:lpstr>ЛЗК ТС 19</vt:lpstr>
      <vt:lpstr>ФКП_ТС 20</vt:lpstr>
      <vt:lpstr>ВОР_ТС 20</vt:lpstr>
      <vt:lpstr>ЛЗК ТС 20</vt:lpstr>
      <vt:lpstr>ФКП_ТС 21</vt:lpstr>
      <vt:lpstr>ВОР_ТС 21</vt:lpstr>
      <vt:lpstr>ЛЗК ТС 21</vt:lpstr>
      <vt:lpstr>'ЛЗК ТС 17'!Заголовки_для_печати</vt:lpstr>
      <vt:lpstr>'ЛЗК ТС 18'!Заголовки_для_печати</vt:lpstr>
      <vt:lpstr>'ЛЗК ТС 19'!Заголовки_для_печати</vt:lpstr>
      <vt:lpstr>'ЛЗК ТС 20'!Заголовки_для_печати</vt:lpstr>
      <vt:lpstr>'ЛЗК ТС 21'!Заголовки_для_печати</vt:lpstr>
      <vt:lpstr>'ЛЗК ТС 17'!Область_печати</vt:lpstr>
      <vt:lpstr>'ЛЗК ТС 18'!Область_печати</vt:lpstr>
      <vt:lpstr>'ЛЗК ТС 19'!Область_печати</vt:lpstr>
      <vt:lpstr>'ЛЗК ТС 20'!Область_печати</vt:lpstr>
      <vt:lpstr>'ЛЗК ТС 21'!Область_печати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Сергиенко Елена Анатольевна</dc:creator>
  <cp:lastModifiedBy>Сергиенко Елена Анатольевна</cp:lastModifiedBy>
  <cp:lastPrinted>2024-11-02T12:23:57Z</cp:lastPrinted>
  <dcterms:created xsi:type="dcterms:W3CDTF">2024-03-20T11:35:22Z</dcterms:created>
  <dcterms:modified xsi:type="dcterms:W3CDTF">2024-11-05T07:01:49Z</dcterms:modified>
</cp:coreProperties>
</file>